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5600" windowHeight="10335" tabRatio="933" activeTab="4"/>
  </bookViews>
  <sheets>
    <sheet name="CAT 1 PLANNING SCHEDULE" sheetId="11" r:id="rId1"/>
    <sheet name="CAT 1 INPUT FORM" sheetId="1" r:id="rId2"/>
    <sheet name="CAT 1 CHECKLIST" sheetId="12" r:id="rId3"/>
    <sheet name="CAT 1 APPLICATION" sheetId="2" r:id="rId4"/>
    <sheet name="PARENT-GUARDIAN PERMISSION" sheetId="4" r:id="rId5"/>
    <sheet name="TRANSPORTATION DATA &amp; ESTIMATE" sheetId="3" r:id="rId6"/>
  </sheets>
  <definedNames>
    <definedName name="Address__including_city_AND_ZIP_CODE">'CAT 1 INPUT FORM'!$D$28</definedName>
    <definedName name="Address_of_Destination_2">'CAT 1 INPUT FORM'!$D$75</definedName>
    <definedName name="Address_of_Destination_3">'CAT 1 INPUT FORM'!$D$81</definedName>
    <definedName name="Address_of_Destination_4">'CAT 1 INPUT FORM'!$D$86</definedName>
    <definedName name="Address_of_hotel">'CAT 1 INPUT FORM'!$D$99</definedName>
    <definedName name="Air_Train_Carrier_or_Service">'CAT 1 INPUT FORM'!$D$56</definedName>
    <definedName name="Any_special_comments__clarifications__or_instructions_for_transportation">'CAT 1 INPUT FORM'!$D$90</definedName>
    <definedName name="Approx._time_bus_will_arrive_at_destination__2">'CAT 1 INPUT FORM'!$D$78</definedName>
    <definedName name="Approx._time_bus_will_arrive_at_destination__3">'CAT 1 INPUT FORM'!$D$83</definedName>
    <definedName name="Approx._time_bus_will_arrive_at_destination__4">'CAT 1 INPUT FORM'!$D$88</definedName>
    <definedName name="Approx._time_bus_will_leave_destination__1">'CAT 1 INPUT FORM'!$D$77</definedName>
    <definedName name="Approx._time_bus_will_leave_destination__2">'CAT 1 INPUT FORM'!$D$79</definedName>
    <definedName name="Approx._time_bus_will_leave_destination__3">'CAT 1 INPUT FORM'!$D$84</definedName>
    <definedName name="Approx._time_bus_will_leave_destination__4">'CAT 1 INPUT FORM'!$D$89</definedName>
    <definedName name="Arrive_at_destination">'CAT 1 INPUT FORM'!$D$61</definedName>
    <definedName name="ASB">'CAT 1 INPUT FORM'!$F$104</definedName>
    <definedName name="Bus_Charter">'CAT 1 INPUT FORM'!$D$48</definedName>
    <definedName name="Bus_to_arrive_at_school">'CAT 1 INPUT FORM'!$D$59</definedName>
    <definedName name="Cell___for_person_in_charge">'CAT 1 INPUT FORM'!$D$38</definedName>
    <definedName name="Date_by_when_chaperones_will_be_briefed">'CAT 1 INPUT FORM'!$D$45</definedName>
    <definedName name="Date_of_Return">'CAT 1 INPUT FORM'!$D$14</definedName>
    <definedName name="Date_submitted">'CAT 1 INPUT FORM'!$D$22</definedName>
    <definedName name="Date_Trip">'CAT 1 INPUT FORM'!$D$12</definedName>
    <definedName name="Depart_destination">'CAT 1 INPUT FORM'!$D$62</definedName>
    <definedName name="Description_of_OTHER_transportation">'CAT 1 INPUT FORM'!$D$55</definedName>
    <definedName name="Destination">'CAT 1 INPUT FORM'!$D$27</definedName>
    <definedName name="Destination___2">'CAT 1 INPUT FORM'!$D$74</definedName>
    <definedName name="Destination___3">'CAT 1 INPUT FORM'!$D$80</definedName>
    <definedName name="Destination___4">'CAT 1 INPUT FORM'!$D$85</definedName>
    <definedName name="Destination_phone">'CAT 1 INPUT FORM'!$D$29</definedName>
    <definedName name="Did_you_verify_it_is_ADA_approved?">'CAT 1 INPUT FORM'!$D$101</definedName>
    <definedName name="District">'CAT 1 INPUT FORM'!$F$106</definedName>
    <definedName name="District_is_not_providing_transportation__Explain">'CAT 1 INPUT FORM'!$D$50</definedName>
    <definedName name="DISTRICT_STAFF_driving_private_vehicle">'CAT 1 INPUT FORM'!$D$51</definedName>
    <definedName name="Donations">'CAT 1 INPUT FORM'!$F$105</definedName>
    <definedName name="Educational_objective">'CAT 1 INPUT FORM'!$D$26</definedName>
    <definedName name="Event_name">'CAT 1 INPUT FORM'!$D$25</definedName>
    <definedName name="Extended_itenerary">'CAT 1 INPUT FORM'!$D$30</definedName>
    <definedName name="Flight_or_Route_number_s">'CAT 1 INPUT FORM'!$D$57</definedName>
    <definedName name="Fundraisers">'CAT 1 INPUT FORM'!$F$107</definedName>
    <definedName name="Grade__class_or_group_participating">'CAT 1 INPUT FORM'!$D$11</definedName>
    <definedName name="Housing">'CAT 1 INPUT FORM'!$D$106</definedName>
    <definedName name="Insurance___priced_per_student_per_day.">'CAT 1 INPUT FORM'!$D$108</definedName>
    <definedName name="Largest_Instruments_to_be_carried">'CAT 1 INPUT FORM'!$D$68</definedName>
    <definedName name="Luggage_compartment_needed">'CAT 1 INPUT FORM'!#REF!</definedName>
    <definedName name="Luggage_compartment_needed?">'CAT 1 INPUT FORM'!$D$66</definedName>
    <definedName name="Meal_arrangements">'CAT 1 INPUT FORM'!$D$21</definedName>
    <definedName name="Meal_Stop?">'CAT 1 INPUT FORM'!$D$20</definedName>
    <definedName name="Meals">'CAT 1 INPUT FORM'!$D$107</definedName>
    <definedName name="musical_instruments">'CAT 1 INPUT FORM'!$D$67</definedName>
    <definedName name="Name_of_Hotel_Facility">'CAT 1 INPUT FORM'!$D$98</definedName>
    <definedName name="Number_of_Buses">'CAT 1 INPUT FORM'!$D$18</definedName>
    <definedName name="Number_of_chaperones_needed">'CAT 1 INPUT FORM'!$D$40</definedName>
    <definedName name="Number_of_harnesses">'CAT 1 INPUT FORM'!$D$71</definedName>
    <definedName name="Number_of_other_staff">'CAT 1 INPUT FORM'!$D$44</definedName>
    <definedName name="Number_of_Parents">'CAT 1 INPUT FORM'!$D$43</definedName>
    <definedName name="Number_of_Students">'CAT 1 INPUT FORM'!$D$39</definedName>
    <definedName name="Number_of_Teachers">'CAT 1 INPUT FORM'!$D$42</definedName>
    <definedName name="Number_of_wheel_chairs">'CAT 1 INPUT FORM'!$D$70</definedName>
    <definedName name="OTHER__transportation">'CAT 1 INPUT FORM'!$D$54</definedName>
    <definedName name="Other_Charges_Account">'CAT 1 INPUT FORM'!$F$94</definedName>
    <definedName name="Other_charges_menu">'CAT 1 INPUT FORM'!$D$94</definedName>
    <definedName name="Other_expenses">'CAT 1 INPUT FORM'!$D$110</definedName>
    <definedName name="Other_funds">'CAT 1 INPUT FORM'!$F$109</definedName>
    <definedName name="Other_special_needs_transporting">'CAT 1 INPUT FORM'!$D$72</definedName>
    <definedName name="OTHER_transportation">'CAT 1 INPUT FORM'!$D$54</definedName>
    <definedName name="Overnight_trip?">'CAT 1 INPUT FORM'!$D$16</definedName>
    <definedName name="PARENT_arranged_transportation">'CAT 1 INPUT FORM'!$D$49</definedName>
    <definedName name="Phone">'CAT 1 INPUT FORM'!$D$29</definedName>
    <definedName name="Phone_of_Destination_2">'CAT 1 INPUT FORM'!$D$76</definedName>
    <definedName name="Phone_of_Destination_3">'CAT 1 INPUT FORM'!$D$82</definedName>
    <definedName name="Phone_of_Destination_4">'CAT 1 INPUT FORM'!$D$87</definedName>
    <definedName name="Phone_of_hotel">'CAT 1 INPUT FORM'!$D$100</definedName>
    <definedName name="_xlnm.Print_Area" localSheetId="2">'CAT 1 CHECKLIST'!$B$2:$L$53</definedName>
    <definedName name="_xlnm.Print_Area" localSheetId="1">'CAT 1 INPUT FORM'!$B$1:$F$117</definedName>
    <definedName name="_xlnm.Print_Area" localSheetId="0">'CAT 1 PLANNING SCHEDULE'!$A$1:$J$63</definedName>
    <definedName name="_xlnm.Print_Area" localSheetId="4">'PARENT-GUARDIAN PERMISSION'!$B$1:$AT$40</definedName>
    <definedName name="_xlnm.Print_Area" localSheetId="5">'TRANSPORTATION DATA &amp; ESTIMATE'!$B$1:$AS$45</definedName>
    <definedName name="Registration">'CAT 1 INPUT FORM'!$D$104</definedName>
    <definedName name="Return_to_school">'CAT 1 INPUT FORM'!$D$63</definedName>
    <definedName name="school">'CAT 1 INPUT FORM'!$D$10</definedName>
    <definedName name="School_Days_Affected">'CAT 1 INPUT FORM'!$D$17</definedName>
    <definedName name="Staff_completing_application">'CAT 1 INPUT FORM'!$D$23</definedName>
    <definedName name="Staff_in_charge">'CAT 1 INPUT FORM'!$D$37</definedName>
    <definedName name="Students">'CAT 1 INPUT FORM'!$F$108</definedName>
    <definedName name="Submitting_ropes_course_release">'CAT 1 INPUT FORM'!$D$31</definedName>
    <definedName name="Submitting_Water_Activity_Release">'CAT 1 INPUT FORM'!$D$32</definedName>
    <definedName name="Substitute_Account">'CAT 1 INPUT FORM'!$F$93</definedName>
    <definedName name="Substitute_menu">'CAT 1 INPUT FORM'!$D$93</definedName>
    <definedName name="Substitute_needed">'CAT 1 INPUT FORM'!$D$19</definedName>
    <definedName name="Substitutes">'CAT 1 INPUT FORM'!$D$109</definedName>
    <definedName name="TIME_bus_to_arrive_at_school">'CAT 1 INPUT FORM'!$D$59</definedName>
    <definedName name="Time_leaving">'CAT 1 INPUT FORM'!$D$13</definedName>
    <definedName name="Time_leaving_school">'CAT 1 INPUT FORM'!$D$60</definedName>
    <definedName name="Time_of_Return">'CAT 1 INPUT FORM'!$D$15</definedName>
    <definedName name="Time_Return">'CAT 1 INPUT FORM'!$D$15</definedName>
    <definedName name="Time_returning">'CAT 1 INPUT FORM'!$D$15</definedName>
    <definedName name="TIME_scheduled_to_arrive_at__first__destination">'CAT 1 INPUT FORM'!$D$61</definedName>
    <definedName name="TIME_trip_will_depart__final__destination">'CAT 1 INPUT FORM'!$D$62</definedName>
    <definedName name="TIME_trip_will_leave_school">'CAT 1 INPUT FORM'!$D$60</definedName>
    <definedName name="TIME_trip_will_return_to_school">'CAT 1 INPUT FORM'!$D$63</definedName>
    <definedName name="Transportation">'CAT 1 INPUT FORM'!$D$105</definedName>
    <definedName name="Transportation_Account">'CAT 1 INPUT FORM'!$F$92</definedName>
    <definedName name="Transportation_menu">'CAT 1 INPUT FORM'!$D$92</definedName>
    <definedName name="VOLUNTEER_Parent_driving_private_vehicle">'CAT 1 INPUT FORM'!$D$52</definedName>
    <definedName name="Wheel_chair_accessible_bus_needed?">'CAT 1 INPUT FORM'!$D$69</definedName>
    <definedName name="Yes_No">'CAT 1 INPUT FORM'!$I$92:$I$93</definedName>
  </definedNames>
  <calcPr calcId="145621"/>
</workbook>
</file>

<file path=xl/calcChain.xml><?xml version="1.0" encoding="utf-8"?>
<calcChain xmlns="http://schemas.openxmlformats.org/spreadsheetml/2006/main">
  <c r="AH14" i="3" l="1"/>
  <c r="AA14" i="3"/>
  <c r="R14" i="3"/>
  <c r="E14" i="3"/>
  <c r="AQ13" i="2" l="1"/>
  <c r="K32" i="2"/>
  <c r="K31" i="2"/>
  <c r="AJ38" i="3" l="1"/>
  <c r="W38" i="3"/>
  <c r="L38" i="3"/>
  <c r="AO35" i="3"/>
  <c r="AA35" i="3"/>
  <c r="M35" i="3"/>
  <c r="H34" i="3"/>
  <c r="AL33" i="3"/>
  <c r="M33" i="3"/>
  <c r="AO31" i="3"/>
  <c r="AA31" i="3"/>
  <c r="M31" i="3"/>
  <c r="H30" i="3"/>
  <c r="AL29" i="3"/>
  <c r="M29" i="3"/>
  <c r="AL22" i="3"/>
  <c r="B42" i="3" l="1"/>
  <c r="AC22" i="3" l="1"/>
  <c r="W15" i="3"/>
  <c r="F40" i="3" l="1"/>
  <c r="AJ39" i="3"/>
  <c r="W39" i="3"/>
  <c r="L39" i="3"/>
  <c r="AO26" i="3"/>
  <c r="AA26" i="3"/>
  <c r="M26" i="3"/>
  <c r="H25" i="3"/>
  <c r="AL24" i="3"/>
  <c r="L24" i="3"/>
  <c r="AL21" i="3"/>
  <c r="R22" i="3"/>
  <c r="R21" i="3"/>
  <c r="AL20" i="3"/>
  <c r="R20" i="3"/>
  <c r="H19" i="3"/>
  <c r="AL18" i="3"/>
  <c r="G18" i="3"/>
  <c r="H16" i="3"/>
  <c r="AE15" i="3"/>
  <c r="I15" i="3"/>
  <c r="AB13" i="3"/>
  <c r="Q13" i="3"/>
  <c r="AR33" i="4"/>
  <c r="AE33" i="4"/>
  <c r="L33" i="4"/>
  <c r="B15" i="4"/>
  <c r="B12" i="4"/>
  <c r="B14" i="4"/>
  <c r="B13" i="4"/>
  <c r="AP10" i="4"/>
  <c r="AN49" i="2"/>
  <c r="S49" i="2"/>
  <c r="AB31" i="2"/>
  <c r="AB30" i="2"/>
  <c r="AB29" i="2"/>
  <c r="AB28" i="2"/>
  <c r="AB27" i="2"/>
  <c r="AB26" i="2"/>
  <c r="K30" i="2"/>
  <c r="K29" i="2"/>
  <c r="K28" i="2"/>
  <c r="K27" i="2"/>
  <c r="K26" i="2"/>
  <c r="N22" i="2"/>
  <c r="Y21" i="2"/>
  <c r="V20" i="2"/>
  <c r="G20" i="2"/>
  <c r="AM17" i="2"/>
  <c r="AI18" i="2"/>
  <c r="Z18" i="2"/>
  <c r="P18" i="2"/>
  <c r="M17" i="2"/>
  <c r="AB15" i="2"/>
  <c r="R15" i="2"/>
  <c r="J15" i="2"/>
  <c r="AI13" i="2"/>
  <c r="Z13" i="2"/>
  <c r="Q13" i="2"/>
  <c r="H13" i="2"/>
  <c r="C11" i="2"/>
  <c r="T8" i="2"/>
  <c r="C8" i="2"/>
  <c r="C6" i="2"/>
  <c r="AB34" i="2" l="1"/>
  <c r="AK6" i="2"/>
  <c r="T6" i="2"/>
  <c r="F13" i="3" l="1"/>
  <c r="AD8" i="1"/>
  <c r="Z22" i="1" l="1"/>
  <c r="K34" i="2"/>
  <c r="F111" i="1" l="1"/>
  <c r="D111" i="1"/>
</calcChain>
</file>

<file path=xl/sharedStrings.xml><?xml version="1.0" encoding="utf-8"?>
<sst xmlns="http://schemas.openxmlformats.org/spreadsheetml/2006/main" count="417" uniqueCount="360">
  <si>
    <t>School</t>
  </si>
  <si>
    <t>Transportation</t>
  </si>
  <si>
    <t>Chaperones</t>
  </si>
  <si>
    <t>Expenses</t>
  </si>
  <si>
    <t>Registration</t>
  </si>
  <si>
    <t>Housing</t>
  </si>
  <si>
    <t>Meals</t>
  </si>
  <si>
    <t>Substitutes</t>
  </si>
  <si>
    <t>Other</t>
  </si>
  <si>
    <t>Total</t>
  </si>
  <si>
    <t>Source of funds</t>
  </si>
  <si>
    <t>ASB</t>
  </si>
  <si>
    <t>Donations</t>
  </si>
  <si>
    <t xml:space="preserve">District </t>
  </si>
  <si>
    <t>Fundraisers</t>
  </si>
  <si>
    <t>Students</t>
  </si>
  <si>
    <t xml:space="preserve">Other </t>
  </si>
  <si>
    <t>2. Fundraising plans if required to fund the trip</t>
  </si>
  <si>
    <t>3. Names and grade level of students expected to participate</t>
  </si>
  <si>
    <t>Phone #</t>
  </si>
  <si>
    <t>Signature of parent/guardian</t>
  </si>
  <si>
    <t>Grade, class or group participating</t>
  </si>
  <si>
    <t>Date</t>
  </si>
  <si>
    <t xml:space="preserve">Time leaving </t>
  </si>
  <si>
    <t>Time returning</t>
  </si>
  <si>
    <t>Destination</t>
  </si>
  <si>
    <t>Staff person in charge</t>
  </si>
  <si>
    <t>Date by when chaperones will be briefed</t>
  </si>
  <si>
    <t>Phone</t>
  </si>
  <si>
    <t>What are meal arrangements?</t>
  </si>
  <si>
    <t>Educational objective</t>
  </si>
  <si>
    <t xml:space="preserve">     Other </t>
  </si>
  <si>
    <t>Name of Hotel/Facility</t>
  </si>
  <si>
    <t>"A" EXPENSES</t>
  </si>
  <si>
    <t xml:space="preserve">     Column "A" must equal Column "B"  </t>
  </si>
  <si>
    <t>Activity</t>
  </si>
  <si>
    <t>Logistics</t>
  </si>
  <si>
    <t>Funding</t>
  </si>
  <si>
    <t>Date(s) of trip</t>
  </si>
  <si>
    <t>Class or group participating</t>
  </si>
  <si>
    <t>Transportation:</t>
  </si>
  <si>
    <t>District</t>
  </si>
  <si>
    <t>Issaquah School District Field Trip Input Form</t>
  </si>
  <si>
    <t>The following information MUST be sent along with this application:</t>
  </si>
  <si>
    <t>Staff completing application</t>
  </si>
  <si>
    <t>Name of staff completing application</t>
  </si>
  <si>
    <t>Principal approval</t>
  </si>
  <si>
    <t>TRANSPORTATION SERVICES</t>
  </si>
  <si>
    <t>Field Trip Dispatch:</t>
  </si>
  <si>
    <t>Fax:</t>
  </si>
  <si>
    <t>Field Trip Billing Coordinator:</t>
  </si>
  <si>
    <t>425-837-6331</t>
  </si>
  <si>
    <t>School Trip No.</t>
  </si>
  <si>
    <t>Date of Trip:</t>
  </si>
  <si>
    <t>School:</t>
  </si>
  <si>
    <t>Address:</t>
  </si>
  <si>
    <t>Purpose of Trip:</t>
  </si>
  <si>
    <t>Date of request:</t>
  </si>
  <si>
    <t>Grade/Activity:</t>
  </si>
  <si>
    <t>Time trip will return to school:</t>
  </si>
  <si>
    <t>Maximum Bus Capacity</t>
  </si>
  <si>
    <t>Special Bus Needs:</t>
  </si>
  <si>
    <t>Musical instruments?</t>
  </si>
  <si>
    <t>Luggage compartment?</t>
  </si>
  <si>
    <t>Wheel Chair Accessible?</t>
  </si>
  <si>
    <t>Number of wheel chairs:</t>
  </si>
  <si>
    <t>Largest inst. to be carried:</t>
  </si>
  <si>
    <t>Number of harnesses:</t>
  </si>
  <si>
    <t>Middle School Students 60</t>
  </si>
  <si>
    <t>High School Students    50</t>
  </si>
  <si>
    <t>Instructor cell:</t>
  </si>
  <si>
    <t>Staff member in charge:</t>
  </si>
  <si>
    <t>Arrangements for meals:</t>
  </si>
  <si>
    <t>ASSUMPTION OF RISK/PERMISSION TO PARTICIPATE</t>
  </si>
  <si>
    <t xml:space="preserve">In the event of an emergency, I wish the following person to be notified in case I cannot be contacted: </t>
  </si>
  <si>
    <t>Date application is being submitted</t>
  </si>
  <si>
    <t>Account #:</t>
  </si>
  <si>
    <t>Overnight Field Trip Required Information</t>
  </si>
  <si>
    <t>Phone:</t>
  </si>
  <si>
    <t>Accommodations</t>
  </si>
  <si>
    <t>Substitute needed?</t>
  </si>
  <si>
    <t xml:space="preserve">     Luggage compartment needed?</t>
  </si>
  <si>
    <t xml:space="preserve">     Are you transporting musical instruments?</t>
  </si>
  <si>
    <t xml:space="preserve">     Largest Instruments to be carried</t>
  </si>
  <si>
    <t xml:space="preserve">     Number of wheel chairs</t>
  </si>
  <si>
    <t xml:space="preserve">     Wheel chair accessible bus needed?</t>
  </si>
  <si>
    <t xml:space="preserve">     Number of harnesses</t>
  </si>
  <si>
    <t xml:space="preserve">Event being attended </t>
  </si>
  <si>
    <t>.</t>
  </si>
  <si>
    <t>Destination #1:</t>
  </si>
  <si>
    <t>Time trip will depart final destination:</t>
  </si>
  <si>
    <t>Time trip will leave school:</t>
  </si>
  <si>
    <t>Time bus to arrive at school:</t>
  </si>
  <si>
    <t>Elementary Students    72</t>
  </si>
  <si>
    <t>Number of adults:</t>
  </si>
  <si>
    <t>Number of students:</t>
  </si>
  <si>
    <t>Time scheduled to arrive at destination:</t>
  </si>
  <si>
    <t>Instructor in charge:</t>
  </si>
  <si>
    <t>Destination # 2</t>
  </si>
  <si>
    <t xml:space="preserve">   Phone #</t>
  </si>
  <si>
    <t xml:space="preserve">   Approx. time bus will leave destination #1</t>
  </si>
  <si>
    <t xml:space="preserve">   Approx. time bus will arrive at destination #2</t>
  </si>
  <si>
    <t>Destination # 3</t>
  </si>
  <si>
    <t xml:space="preserve">   Approx. time bus will arrive at destination #3</t>
  </si>
  <si>
    <t>Destination # 4</t>
  </si>
  <si>
    <t xml:space="preserve">   Approx. time bus will arrive at destination #4</t>
  </si>
  <si>
    <t xml:space="preserve">Special Bus Needs  </t>
  </si>
  <si>
    <t>Any special comments, clarifications, or instructions for transportation:</t>
  </si>
  <si>
    <t>Approx. time to leave dest. #1:</t>
  </si>
  <si>
    <t>Approx time to arrive dest #2:</t>
  </si>
  <si>
    <t>Approx. time to leave dest #2:</t>
  </si>
  <si>
    <t>Approx time to arrive dest #3:</t>
  </si>
  <si>
    <t>Approx. time to leave dest #3:</t>
  </si>
  <si>
    <t>Approx time to arrive dest #4:</t>
  </si>
  <si>
    <t>Approx. time to leave dest #4:</t>
  </si>
  <si>
    <t>Address (including city AND ZIP CODE)</t>
  </si>
  <si>
    <t xml:space="preserve">   Address (including city AND ZIP CODE)</t>
  </si>
  <si>
    <t>Special instructions / clarification for transportation:</t>
  </si>
  <si>
    <t>Being fully informed as to these risks, I hereby consent to my child participating in this Field Trip.</t>
  </si>
  <si>
    <t>Extended Trip Itinerary</t>
  </si>
  <si>
    <t>Challenge/Ropes Course Release</t>
  </si>
  <si>
    <t>Water Activity Release</t>
  </si>
  <si>
    <t>Are you submitting a Water Activity Release?</t>
  </si>
  <si>
    <t>Are you submitting an Extended Trip Itinerary?</t>
  </si>
  <si>
    <r>
      <t xml:space="preserve">1. </t>
    </r>
    <r>
      <rPr>
        <b/>
        <sz val="12"/>
        <rFont val="Arial"/>
        <family val="2"/>
      </rPr>
      <t>Detailed</t>
    </r>
    <r>
      <rPr>
        <sz val="12"/>
        <rFont val="Arial"/>
        <family val="2"/>
      </rPr>
      <t xml:space="preserve"> itinerary with all hours accounted for during the trip including curfew times</t>
    </r>
  </si>
  <si>
    <t xml:space="preserve">Cell # for person in charge </t>
  </si>
  <si>
    <t>EACH chaperone must have completed the Volunteer Application at the beginning of every school year. This form can be found in the Staff folder as well as on the district website.</t>
  </si>
  <si>
    <t xml:space="preserve">   Approx. time bus will leave destination #2</t>
  </si>
  <si>
    <t xml:space="preserve">   Approx. time bus will leave destination #3</t>
  </si>
  <si>
    <t xml:space="preserve">   Approx. time bus will leave destination #4</t>
  </si>
  <si>
    <t>Date(s) of the trip</t>
  </si>
  <si>
    <t xml:space="preserve">          In the event it becomes necessary for the school district staff-in-charge to obtain emergency care for my student, neither s/he nor the Issaquah School District assumes financial liability for expenses incurred because of the accident, injury, illness and/or unforeseen circumstances. I understand that I am responsible for any costs associated with an accident or injury.  My child has medical/accident insurance:        Yes__________   No  __________ </t>
  </si>
  <si>
    <t>Adopted: 12.92</t>
  </si>
  <si>
    <t>FIELD/ACTIVITY TRIP - PARENT/GUARDIAN PERMISSION FORM</t>
  </si>
  <si>
    <t>Field Trip Destination</t>
  </si>
  <si>
    <t>Purpose</t>
  </si>
  <si>
    <t>I hereby give permission for</t>
  </si>
  <si>
    <t>who attends</t>
  </si>
  <si>
    <t>(School Name)</t>
  </si>
  <si>
    <t>Type of Transportation:</t>
  </si>
  <si>
    <t>District Vehicle by district staff</t>
  </si>
  <si>
    <t>Private Vehicle by Volunteer/Parent (volunteer driver checklist on file)</t>
  </si>
  <si>
    <t>District is not providing transportation. Parents arrange transportation for their student.</t>
  </si>
  <si>
    <t>Cell</t>
  </si>
  <si>
    <t>Name</t>
  </si>
  <si>
    <t>to participate in a field trip on (date)</t>
  </si>
  <si>
    <r>
      <t xml:space="preserve">[To be completed by ISD staff]  </t>
    </r>
    <r>
      <rPr>
        <b/>
        <sz val="9"/>
        <rFont val="Arial"/>
        <family val="2"/>
      </rPr>
      <t>Required attachments checked below:</t>
    </r>
  </si>
  <si>
    <t xml:space="preserve">         I acknowledge that this activity entails known and unanticipated risks which could result in physical or emotional injury, paralysis or death, as well as damage to property, or to third parties. I understand that such risks simply cannot be eliminated without jeopardizing the essential qualities of the activity.  I agree to hold and save harmless the Issaquah School District, its School Board and Employees, and assigns for any claims, suits, or damages (including but not limited to defense and indemnification) which might result from my child participating in the above-described event/activity.</t>
  </si>
  <si>
    <t xml:space="preserve">         I authorize qualified emergency medical professionals to examine and in the event of injury or serious illness, administer emergency care to the above named student. I understand every effort will be made to contact me to explain the nature of the problem prior to any involved treatment.</t>
  </si>
  <si>
    <t>Work/Daytime Phone</t>
  </si>
  <si>
    <t>Student Birthdate</t>
  </si>
  <si>
    <t>Parents</t>
  </si>
  <si>
    <t>Other Staff</t>
  </si>
  <si>
    <t>Bookkeeper signature</t>
  </si>
  <si>
    <t>Financial Plan - Column A must equal Column B - Total costs not individual</t>
  </si>
  <si>
    <t>Cell number:</t>
  </si>
  <si>
    <t>4. Names and phone numbers of all chaperones including staff</t>
  </si>
  <si>
    <r>
      <t xml:space="preserve">Insurance - </t>
    </r>
    <r>
      <rPr>
        <i/>
        <sz val="12"/>
        <rFont val="Arial"/>
        <family val="2"/>
      </rPr>
      <t xml:space="preserve">priced per student per day. District paperwork needed. </t>
    </r>
  </si>
  <si>
    <t>Date of return (if applicable)</t>
  </si>
  <si>
    <t>To</t>
  </si>
  <si>
    <t>Is insurance per student per day included below?</t>
  </si>
  <si>
    <t>City:</t>
  </si>
  <si>
    <t>Other (e.g. - walk, metro bus, air, train)  Description:</t>
  </si>
  <si>
    <t>STAFF FIELD TRIP REQUEST INPUT FORM</t>
  </si>
  <si>
    <t>Complete next section(s) only if you have additional stops/destinations; i.e. meal stop.</t>
  </si>
  <si>
    <t>Regulation</t>
  </si>
  <si>
    <t xml:space="preserve"> Teachers</t>
  </si>
  <si>
    <r>
      <t xml:space="preserve">Chaperones: </t>
    </r>
    <r>
      <rPr>
        <sz val="10"/>
        <rFont val="Arial"/>
        <family val="2"/>
      </rPr>
      <t xml:space="preserve"># of adult chaperones– </t>
    </r>
    <r>
      <rPr>
        <sz val="8"/>
        <rFont val="Arial"/>
        <family val="2"/>
      </rPr>
      <t xml:space="preserve">NOTE- Student chaperones attending elementary field trips require adult supervision): </t>
    </r>
  </si>
  <si>
    <t>Parents**</t>
  </si>
  <si>
    <t>**If parents are selected, an explanation is required:</t>
  </si>
  <si>
    <t># of students</t>
  </si>
  <si>
    <t>Time of Departure</t>
  </si>
  <si>
    <t>Time of Return</t>
  </si>
  <si>
    <t>Carrier</t>
  </si>
  <si>
    <t>Address</t>
  </si>
  <si>
    <t>l</t>
  </si>
  <si>
    <t>Final list of chaperones/phone numbers participating on trip</t>
  </si>
  <si>
    <t>Principal or Designee Approval/Date</t>
  </si>
  <si>
    <t>As a parent or guardian of a student requesting to voluntarily participate in a field trip, I hereby acknowledge that I have read, understood and agreed to the following:</t>
  </si>
  <si>
    <r>
      <t>(</t>
    </r>
    <r>
      <rPr>
        <b/>
        <sz val="10"/>
        <rFont val="Arial"/>
        <family val="2"/>
      </rPr>
      <t>Print</t>
    </r>
    <r>
      <rPr>
        <sz val="10"/>
        <rFont val="Arial"/>
        <family val="2"/>
      </rPr>
      <t xml:space="preserve"> Student's Name)</t>
    </r>
  </si>
  <si>
    <t>Are you submitting a Ropes Course Release?</t>
  </si>
  <si>
    <t>Number of Students</t>
  </si>
  <si>
    <t>Number of chaperones needed</t>
  </si>
  <si>
    <t>Number of Teachers</t>
  </si>
  <si>
    <t>Number of Parents</t>
  </si>
  <si>
    <t>Number of other staff</t>
  </si>
  <si>
    <r>
      <rPr>
        <b/>
        <sz val="12"/>
        <rFont val="Arial"/>
        <family val="2"/>
      </rPr>
      <t>Bus/Charter</t>
    </r>
    <r>
      <rPr>
        <sz val="12"/>
        <rFont val="Arial"/>
        <family val="2"/>
      </rPr>
      <t xml:space="preserve"> - (any vehicle arranged by ISD)</t>
    </r>
  </si>
  <si>
    <r>
      <rPr>
        <b/>
        <sz val="12"/>
        <rFont val="Arial"/>
        <family val="2"/>
      </rPr>
      <t>DISTRICT</t>
    </r>
    <r>
      <rPr>
        <sz val="12"/>
        <rFont val="Arial"/>
        <family val="2"/>
      </rPr>
      <t xml:space="preserve"> </t>
    </r>
    <r>
      <rPr>
        <b/>
        <sz val="12"/>
        <rFont val="Arial"/>
        <family val="2"/>
      </rPr>
      <t>STAFF</t>
    </r>
    <r>
      <rPr>
        <sz val="12"/>
        <rFont val="Arial"/>
        <family val="2"/>
      </rPr>
      <t xml:space="preserve"> driving private vehicle</t>
    </r>
  </si>
  <si>
    <r>
      <t xml:space="preserve">   </t>
    </r>
    <r>
      <rPr>
        <b/>
        <sz val="12"/>
        <rFont val="Arial"/>
        <family val="2"/>
      </rPr>
      <t>VOLUNTEER/Parent</t>
    </r>
    <r>
      <rPr>
        <sz val="12"/>
        <rFont val="Arial"/>
        <family val="2"/>
      </rPr>
      <t xml:space="preserve"> driving private vehicle </t>
    </r>
  </si>
  <si>
    <t xml:space="preserve">     (Volunteer driver checklist on file)</t>
  </si>
  <si>
    <r>
      <rPr>
        <b/>
        <sz val="12"/>
        <rFont val="Arial"/>
        <family val="2"/>
      </rPr>
      <t>TIME</t>
    </r>
    <r>
      <rPr>
        <sz val="12"/>
        <rFont val="Arial"/>
        <family val="2"/>
      </rPr>
      <t xml:space="preserve"> bus to arrive at school</t>
    </r>
  </si>
  <si>
    <r>
      <rPr>
        <b/>
        <sz val="12"/>
        <rFont val="Arial"/>
        <family val="2"/>
      </rPr>
      <t>TIME</t>
    </r>
    <r>
      <rPr>
        <sz val="12"/>
        <rFont val="Arial"/>
        <family val="2"/>
      </rPr>
      <t xml:space="preserve"> scheduled to arrive at (first) destination</t>
    </r>
  </si>
  <si>
    <r>
      <rPr>
        <b/>
        <sz val="12"/>
        <rFont val="Arial"/>
        <family val="2"/>
      </rPr>
      <t>TIME</t>
    </r>
    <r>
      <rPr>
        <sz val="12"/>
        <rFont val="Arial"/>
        <family val="2"/>
      </rPr>
      <t xml:space="preserve"> trip will leave school</t>
    </r>
  </si>
  <si>
    <r>
      <rPr>
        <b/>
        <sz val="12"/>
        <rFont val="Arial"/>
        <family val="2"/>
      </rPr>
      <t>TIME</t>
    </r>
    <r>
      <rPr>
        <sz val="12"/>
        <rFont val="Arial"/>
        <family val="2"/>
      </rPr>
      <t xml:space="preserve"> trip will depart (final) destination</t>
    </r>
  </si>
  <si>
    <r>
      <rPr>
        <b/>
        <sz val="12"/>
        <rFont val="Arial"/>
        <family val="2"/>
      </rPr>
      <t>TIME</t>
    </r>
    <r>
      <rPr>
        <sz val="12"/>
        <rFont val="Arial"/>
        <family val="2"/>
      </rPr>
      <t xml:space="preserve"> trip will return to school</t>
    </r>
  </si>
  <si>
    <r>
      <rPr>
        <b/>
        <sz val="12"/>
        <rFont val="Arial"/>
        <family val="2"/>
      </rPr>
      <t>PARENT</t>
    </r>
    <r>
      <rPr>
        <sz val="12"/>
        <rFont val="Arial"/>
        <family val="2"/>
      </rPr>
      <t xml:space="preserve"> arranged transportation for their student. </t>
    </r>
  </si>
  <si>
    <r>
      <rPr>
        <b/>
        <sz val="12"/>
        <rFont val="Arial"/>
        <family val="2"/>
      </rPr>
      <t>OTHER</t>
    </r>
    <r>
      <rPr>
        <sz val="12"/>
        <rFont val="Arial"/>
        <family val="2"/>
      </rPr>
      <t xml:space="preserve"> (walk, metro bus, air, train)</t>
    </r>
  </si>
  <si>
    <r>
      <t xml:space="preserve">     Description of </t>
    </r>
    <r>
      <rPr>
        <b/>
        <sz val="12"/>
        <rFont val="Arial"/>
        <family val="2"/>
      </rPr>
      <t>OTHER</t>
    </r>
    <r>
      <rPr>
        <sz val="12"/>
        <rFont val="Arial"/>
        <family val="2"/>
      </rPr>
      <t>:</t>
    </r>
  </si>
  <si>
    <t xml:space="preserve">     Air/Train Carrier or Service</t>
  </si>
  <si>
    <t xml:space="preserve">     Flight or Route number(s)</t>
  </si>
  <si>
    <r>
      <t xml:space="preserve">Financial Plan   </t>
    </r>
    <r>
      <rPr>
        <sz val="14"/>
        <color theme="0"/>
        <rFont val="Arial"/>
        <family val="2"/>
      </rPr>
      <t>(Total costs, not individual)</t>
    </r>
  </si>
  <si>
    <t>Approval Requirements</t>
  </si>
  <si>
    <t>Planning Schedule</t>
  </si>
  <si>
    <t>Preliminary Approval</t>
  </si>
  <si>
    <t>Collection of Funds (if applicable)</t>
  </si>
  <si>
    <t xml:space="preserve"> </t>
  </si>
  <si>
    <t>It is the responsibility of the staff member to ensure the field trip request has been submitted for approval well enough in advance to ensure adequate time to facilitate collection of necessary funds.</t>
  </si>
  <si>
    <t>Transportation Request</t>
  </si>
  <si>
    <t xml:space="preserve">If district-owned bus transportation or a licensed carrier is to be requested for the field trip, the staff member must complete the online transportation request through the Transportation Department for approval.  Access to the online system will be facilitated through the building secretary.  </t>
  </si>
  <si>
    <t>Parent Permission</t>
  </si>
  <si>
    <t>Volunteers</t>
  </si>
  <si>
    <t>Ensure all non-staff volunteers have been screened and approved per Regulations 5630 and 5630P.</t>
  </si>
  <si>
    <t>Provisions for Students Not Participating</t>
  </si>
  <si>
    <t>Make provisions for those students who choose not to participate in the field trip for the time the teacher will be away.</t>
  </si>
  <si>
    <t>Provisions for Students with Medical Conditions</t>
  </si>
  <si>
    <t>Final Approval</t>
  </si>
  <si>
    <t>Prior to Departure</t>
  </si>
  <si>
    <t>Category 1 – Routine Field Trips</t>
  </si>
  <si>
    <t>The planning schedule is expected to include the following activities:</t>
  </si>
  <si>
    <t>Fieldtrips cannot commence without all required elements in place and signed final approval from the building principal.</t>
  </si>
  <si>
    <t>How to Apply for a Category 1 Routine Field Trip/Activity</t>
  </si>
  <si>
    <t>"B" SOURCE OF FUNDS</t>
  </si>
  <si>
    <t>CATEGORY 1 – ROUTINE FIELD TRIP CHECKLIST</t>
  </si>
  <si>
    <t>Field Trip Checklist/ Pre &amp; Final Authorization</t>
  </si>
  <si>
    <t>Required for Pre-Approval</t>
  </si>
  <si>
    <t>Required for Final Approval</t>
  </si>
  <si>
    <t>As the staff member in charge of this field trip, I have a complete set of required documents and have reviewed them with my building principal to ensure compliance with all district procedures.</t>
  </si>
  <si>
    <t>Staff Member Signature</t>
  </si>
  <si>
    <t>Field Trip Category 1   Form ‐ 2320F1b</t>
  </si>
  <si>
    <r>
      <t xml:space="preserve">This form is to be submitted to the building principal at least fourteen (14) days prior to a routine field trip for approval, as per regulation 2320 and 2320P. </t>
    </r>
    <r>
      <rPr>
        <b/>
        <sz val="9"/>
        <rFont val="Arial"/>
        <family val="2"/>
      </rPr>
      <t>No fundraising, collection of fees, promotion, collecting or making deposits, or securing of permissions is to be done prior to preliminary approval.</t>
    </r>
  </si>
  <si>
    <t>Time bus to arrive at event</t>
  </si>
  <si>
    <t>Time bus to arrive at school</t>
  </si>
  <si>
    <t>Time bus to leave event</t>
  </si>
  <si>
    <t>*If by train, please state the carrier and departure information:</t>
  </si>
  <si>
    <t>Departure</t>
  </si>
  <si>
    <r>
      <t xml:space="preserve">The following information </t>
    </r>
    <r>
      <rPr>
        <b/>
        <u/>
        <sz val="10"/>
        <rFont val="Arial"/>
        <family val="2"/>
      </rPr>
      <t xml:space="preserve">MUST </t>
    </r>
    <r>
      <rPr>
        <b/>
        <sz val="10"/>
        <rFont val="Arial"/>
        <family val="2"/>
      </rPr>
      <t>be attached to this application:</t>
    </r>
  </si>
  <si>
    <t>Fundraising plans if required to fund the trip..</t>
  </si>
  <si>
    <t>Names and grade level of students eligible to participate.</t>
  </si>
  <si>
    <t>Plan for students taking medication.</t>
  </si>
  <si>
    <t>Plan for students not participating.</t>
  </si>
  <si>
    <r>
      <t xml:space="preserve">   on field trips unless a certified lifeguard </t>
    </r>
    <r>
      <rPr>
        <sz val="8"/>
        <color rgb="FFFF0000"/>
        <rFont val="Arial"/>
        <family val="2"/>
      </rPr>
      <t xml:space="preserve">employed by the venue </t>
    </r>
    <r>
      <rPr>
        <sz val="8"/>
        <rFont val="Arial"/>
        <family val="2"/>
      </rPr>
      <t>is on duty.</t>
    </r>
  </si>
  <si>
    <t>1. Notify kitchen, health room, and all specialist of absence.</t>
  </si>
  <si>
    <t>2. If rental vehicle is being used, details must be arranged through Purchasing.</t>
  </si>
  <si>
    <t>3. Any use of watercraft must be noted and approved; no swimming, hot tub or spa allowed</t>
  </si>
  <si>
    <t>School/Charter bus</t>
  </si>
  <si>
    <t>Other-Van/Train</t>
  </si>
  <si>
    <t>_____Medical conditions, medication information or allergies the district should be made aware of:</t>
  </si>
  <si>
    <t>_____I certify that my child has no medical or physical conditions which could interfere with his/her safety in this activity.</t>
  </si>
  <si>
    <r>
      <t xml:space="preserve">Email this file to the appropriate Building Administrator </t>
    </r>
    <r>
      <rPr>
        <sz val="11"/>
        <rFont val="Arial"/>
        <family val="2"/>
      </rPr>
      <t xml:space="preserve">using the following Subject format:  </t>
    </r>
    <r>
      <rPr>
        <b/>
        <sz val="11"/>
        <rFont val="Arial"/>
        <family val="2"/>
      </rPr>
      <t>Field Trip-Name-Date of trip-What-Who</t>
    </r>
    <r>
      <rPr>
        <sz val="11"/>
        <rFont val="Arial"/>
        <family val="2"/>
      </rPr>
      <t xml:space="preserve">    (Field Trip Irish 03.09.10 Contest-Choirs). It will be sent back to you when it has been approved. Then you may post or copy and send home permission slips to parents. </t>
    </r>
    <r>
      <rPr>
        <b/>
        <sz val="11"/>
        <rFont val="Arial"/>
        <family val="2"/>
      </rPr>
      <t>Save the file for your records so you will have PO#s and transportation numbers for future reference.</t>
    </r>
  </si>
  <si>
    <t xml:space="preserve">Time involved: </t>
  </si>
  <si>
    <t>Requests for Category 1 field trips must be prepared by a staff member, i.e. teacher, faculty advisor, or coach, and approved in writing by the building principal. The staff member shall submit a completed field trip application form, including itinerary, to the principal at least two (2) weeks prior to the field trip. The principal may allow exceptions to this timeline at his/her discretion.</t>
  </si>
  <si>
    <t>The staff member must secure a signed parental permission form for each student who plans to participate in the field trip (Form 2320F1e).</t>
  </si>
  <si>
    <t>Before a field trip can depart, the staff member must receive signed final approval (Form 2320F1a) from the building principal indicating that all required elements are in place:</t>
  </si>
  <si>
    <t>Field Trip Form - 2320F1e</t>
  </si>
  <si>
    <r>
      <t>Rename and save a copy for yourself.</t>
    </r>
    <r>
      <rPr>
        <sz val="11"/>
        <rFont val="Arial"/>
        <family val="2"/>
      </rPr>
      <t xml:space="preserve"> </t>
    </r>
  </si>
  <si>
    <r>
      <rPr>
        <b/>
        <sz val="11"/>
        <rFont val="Arial"/>
        <family val="2"/>
      </rPr>
      <t>Complete all the information in the boxes below.</t>
    </r>
    <r>
      <rPr>
        <sz val="11"/>
        <color rgb="FF0070C0"/>
        <rFont val="Arial"/>
        <family val="2"/>
      </rPr>
      <t xml:space="preserve"> </t>
    </r>
    <r>
      <rPr>
        <sz val="11"/>
        <rFont val="Arial"/>
        <family val="2"/>
      </rPr>
      <t xml:space="preserve"> This information will automatically populate some fields in the forms required to be submitted to the Building Administrator for a Routine Field Trip: Category 1 Field Trip Checklist, Category 1 Field Trip Application, Field Trip Transportation Request, and Field Trip Parent-Guardian Permission Form. Preview the forms being generated to make sure there is enough space for all the information. You may need to shorten your answers on the input form to make them fit in the forms.  </t>
    </r>
    <r>
      <rPr>
        <b/>
        <u/>
        <sz val="11"/>
        <rFont val="Arial"/>
        <family val="2"/>
      </rPr>
      <t>(Click on the tabs in the bar at the bottom of this screen to review each form.</t>
    </r>
    <r>
      <rPr>
        <b/>
        <sz val="11"/>
        <rFont val="Arial"/>
        <family val="2"/>
      </rPr>
      <t xml:space="preserve">) </t>
    </r>
  </si>
  <si>
    <t>SUBMIT AT LEAST TEN (10) WORKING DAYS IN ADVANCE OF TRIP</t>
  </si>
  <si>
    <t>List of Eligible Students by Grade Level (or estimated number of participants)</t>
  </si>
  <si>
    <t>Category 1 Routine Field Trip Application (2320F1b)</t>
  </si>
  <si>
    <t>Final itinerary, any changes from preliminary itinerary documented</t>
  </si>
  <si>
    <t>Final list of participants, noting any changes</t>
  </si>
  <si>
    <t>Adequate ratio of chaperones to students (at least 1:10)</t>
  </si>
  <si>
    <t xml:space="preserve">Field/Activity Trip-Parent/Guardian Permission Forms (2320F1e) </t>
  </si>
  <si>
    <t>List of Chaperones with Phone Numbers</t>
  </si>
  <si>
    <r>
      <t xml:space="preserve">     (District is not providing transportation) </t>
    </r>
    <r>
      <rPr>
        <b/>
        <sz val="12"/>
        <rFont val="Arial"/>
        <family val="2"/>
      </rPr>
      <t>Explain:</t>
    </r>
  </si>
  <si>
    <t>Education objectives of the trip:</t>
  </si>
  <si>
    <t xml:space="preserve">Paid Online        </t>
  </si>
  <si>
    <t>Receipt Attached</t>
  </si>
  <si>
    <r>
      <rPr>
        <b/>
        <sz val="12"/>
        <rFont val="Arial"/>
        <family val="2"/>
      </rPr>
      <t>Field Trip</t>
    </r>
    <r>
      <rPr>
        <sz val="20"/>
        <color rgb="FFFF0000"/>
        <rFont val="Arial"/>
        <family val="2"/>
      </rPr>
      <t xml:space="preserve"> </t>
    </r>
    <r>
      <rPr>
        <b/>
        <sz val="12"/>
        <rFont val="Arial"/>
        <family val="2"/>
      </rPr>
      <t xml:space="preserve">Category 1 </t>
    </r>
    <r>
      <rPr>
        <sz val="12"/>
        <rFont val="Arial"/>
        <family val="2"/>
      </rPr>
      <t xml:space="preserve">  </t>
    </r>
    <r>
      <rPr>
        <b/>
        <sz val="12"/>
        <rFont val="Arial"/>
        <family val="2"/>
      </rPr>
      <t>Form ‐ 2320F1a</t>
    </r>
  </si>
  <si>
    <r>
      <t xml:space="preserve">The following </t>
    </r>
    <r>
      <rPr>
        <b/>
        <i/>
        <u/>
        <sz val="12"/>
        <rFont val="Arial"/>
        <family val="2"/>
      </rPr>
      <t>required</t>
    </r>
    <r>
      <rPr>
        <i/>
        <sz val="12"/>
        <rFont val="Arial"/>
        <family val="2"/>
      </rPr>
      <t xml:space="preserve"> documentation will be completed, collected, and verified prior to the field trip:</t>
    </r>
  </si>
  <si>
    <r>
      <t xml:space="preserve">Proper collection of funds – </t>
    </r>
    <r>
      <rPr>
        <b/>
        <i/>
        <sz val="10"/>
        <rFont val="Arial"/>
        <family val="2"/>
      </rPr>
      <t>If applicable</t>
    </r>
  </si>
  <si>
    <r>
      <t>District Transportation Requested Through Trip Tracker –</t>
    </r>
    <r>
      <rPr>
        <b/>
        <i/>
        <sz val="10"/>
        <color rgb="FF000000"/>
        <rFont val="Arial"/>
        <family val="2"/>
      </rPr>
      <t xml:space="preserve"> if applicable</t>
    </r>
  </si>
  <si>
    <r>
      <t>Parent Voluntarily Providing Transportation During School Hours (2320F1k) –</t>
    </r>
    <r>
      <rPr>
        <b/>
        <i/>
        <sz val="10"/>
        <color rgb="FF000000"/>
        <rFont val="Arial"/>
        <family val="2"/>
      </rPr>
      <t xml:space="preserve"> if applicable</t>
    </r>
    <r>
      <rPr>
        <sz val="10"/>
        <color rgb="FF000000"/>
        <rFont val="Arial"/>
        <family val="2"/>
      </rPr>
      <t xml:space="preserve"> </t>
    </r>
  </si>
  <si>
    <r>
      <t>Authorization to Transport Students – Staff Request (6625F) –</t>
    </r>
    <r>
      <rPr>
        <b/>
        <i/>
        <sz val="10"/>
        <color rgb="FF000000"/>
        <rFont val="Arial"/>
        <family val="2"/>
      </rPr>
      <t xml:space="preserve"> if applicable</t>
    </r>
  </si>
  <si>
    <r>
      <t>Driver of a Private Vehicle Agreement Form (2320F1f) –</t>
    </r>
    <r>
      <rPr>
        <b/>
        <i/>
        <sz val="10"/>
        <color rgb="FF000000"/>
        <rFont val="Arial"/>
        <family val="2"/>
      </rPr>
      <t xml:space="preserve"> if applicable</t>
    </r>
  </si>
  <si>
    <r>
      <t>Ropes/Challenge Courses* – Parent/Guardian Permission Form (2320F1g) –</t>
    </r>
    <r>
      <rPr>
        <b/>
        <i/>
        <sz val="10"/>
        <color rgb="FF000000"/>
        <rFont val="Arial"/>
        <family val="2"/>
      </rPr>
      <t xml:space="preserve"> if applicable</t>
    </r>
  </si>
  <si>
    <r>
      <t>Application for Field Trip – Use of Watercraft Over 26 Feet (2320F1j) –</t>
    </r>
    <r>
      <rPr>
        <b/>
        <i/>
        <sz val="10"/>
        <color rgb="FF000000"/>
        <rFont val="Arial"/>
        <family val="2"/>
      </rPr>
      <t xml:space="preserve"> if applicable</t>
    </r>
  </si>
  <si>
    <r>
      <t>Water Activities – Parent/Guardian Permission Form (2320F1i) –</t>
    </r>
    <r>
      <rPr>
        <b/>
        <i/>
        <sz val="10"/>
        <color rgb="FF000000"/>
        <rFont val="Arial"/>
        <family val="2"/>
      </rPr>
      <t xml:space="preserve"> if applicable</t>
    </r>
  </si>
  <si>
    <r>
      <t xml:space="preserve">   or Walking Field/Activity Trip-Parent/Guardian Permission Forms (2320F1h) –</t>
    </r>
    <r>
      <rPr>
        <b/>
        <i/>
        <sz val="10"/>
        <color rgb="FF000000"/>
        <rFont val="Arial"/>
        <family val="2"/>
      </rPr>
      <t xml:space="preserve"> if applicable</t>
    </r>
  </si>
  <si>
    <t xml:space="preserve">   All non-staff volunteers screened and approved in accordance with Regulation 5630, 5630P</t>
  </si>
  <si>
    <t xml:space="preserve">Adopted:                                                                  </t>
  </si>
  <si>
    <t xml:space="preserve">Issaquah School District                                                                      </t>
  </si>
  <si>
    <t xml:space="preserve">     Page 1 of 1</t>
  </si>
  <si>
    <t>Meal stop?</t>
  </si>
  <si>
    <t>ALL ESTIMATED COSTS ARE PER BUS, PER DAY</t>
  </si>
  <si>
    <t>᛫</t>
  </si>
  <si>
    <t>ESTIMATED NUMBER OF MILES:</t>
  </si>
  <si>
    <t>ESTIMATED NUMBER OF HOURS:</t>
  </si>
  <si>
    <t>Destination #2 (i.e. meal stop):</t>
  </si>
  <si>
    <t>Number of buses:</t>
  </si>
  <si>
    <t>Number of Buses</t>
  </si>
  <si>
    <t>Number school days affected</t>
  </si>
  <si>
    <t>Meal Stop?</t>
  </si>
  <si>
    <t>Include detailed itinerary for all overnight trip estimates.</t>
  </si>
  <si>
    <r>
      <t xml:space="preserve">* </t>
    </r>
    <r>
      <rPr>
        <b/>
        <sz val="12"/>
        <color rgb="FF0070C0"/>
        <rFont val="Arial"/>
        <family val="2"/>
      </rPr>
      <t>Any use of watercraft must be noted and approved; no swimming, hot tub or spa allowed on field trips unless a certified lifeguard employed by the venue is on duty.</t>
    </r>
  </si>
  <si>
    <r>
      <t xml:space="preserve">This form is used for Category 1 - Routine Field Trips only.   </t>
    </r>
    <r>
      <rPr>
        <sz val="11"/>
        <rFont val="Arial"/>
        <family val="2"/>
      </rPr>
      <t>For Category 2 - Extended/Overnight Field Trips or Category 3 - WIAA Sponsored Field Trips use appropriate input forms.</t>
    </r>
  </si>
  <si>
    <r>
      <t xml:space="preserve">A </t>
    </r>
    <r>
      <rPr>
        <b/>
        <u/>
        <sz val="8"/>
        <rFont val="Arial"/>
        <family val="2"/>
      </rPr>
      <t>detailed</t>
    </r>
    <r>
      <rPr>
        <sz val="8"/>
        <rFont val="Arial"/>
        <family val="2"/>
      </rPr>
      <t xml:space="preserve"> itinerary with all hours accounted for during the trip.</t>
    </r>
  </si>
  <si>
    <t>Series 2000: Instruction</t>
  </si>
  <si>
    <t>Overnight trip?</t>
  </si>
  <si>
    <t>MORE THAN 2 DESTINATIONS REQUIRE A DETAILED ITINERARY ATTACHMENT</t>
  </si>
  <si>
    <r>
      <t>Destination #3 (</t>
    </r>
    <r>
      <rPr>
        <b/>
        <u/>
        <sz val="9"/>
        <rFont val="Arial Narrow"/>
        <family val="2"/>
      </rPr>
      <t>Itinerary attached</t>
    </r>
    <r>
      <rPr>
        <sz val="9"/>
        <rFont val="Arial Narrow"/>
        <family val="2"/>
      </rPr>
      <t>):</t>
    </r>
  </si>
  <si>
    <r>
      <t>Destination #4 (</t>
    </r>
    <r>
      <rPr>
        <b/>
        <u/>
        <sz val="9"/>
        <rFont val="Arial Narrow"/>
        <family val="2"/>
      </rPr>
      <t>Itinerary attached</t>
    </r>
    <r>
      <rPr>
        <sz val="9"/>
        <rFont val="Arial Narrow"/>
        <family val="2"/>
      </rPr>
      <t>):</t>
    </r>
  </si>
  <si>
    <t>Insurance</t>
  </si>
  <si>
    <t>No fundraising, collection of fees, promotion, collecting or making deposits, or securing of permissions is to be done prior to approval by a Building Administrator</t>
  </si>
  <si>
    <t>Transportation charge to account and #</t>
  </si>
  <si>
    <t>Substitute charge to account and #</t>
  </si>
  <si>
    <t>Other charges (attach list)</t>
  </si>
  <si>
    <t>After Preliminary Approval</t>
  </si>
  <si>
    <t>Fundraising, collection of fees, promotions, collecting and making deposits, and securing of permissions can commence once preliminary approval has been given from the principal.</t>
  </si>
  <si>
    <r>
      <t xml:space="preserve">Check parent permission forms and file a final list of students, adult chaperones, and faculty/staff members who will be making the trip and a copy of the final itinerary with the principal.  Include Ropes/Challenge Courses or Water Activities Use Forms when applicable.  </t>
    </r>
    <r>
      <rPr>
        <b/>
        <i/>
        <sz val="11"/>
        <rFont val="Calibri"/>
        <family val="2"/>
      </rPr>
      <t xml:space="preserve">Note: </t>
    </r>
    <r>
      <rPr>
        <i/>
        <sz val="11"/>
        <rFont val="Calibri"/>
        <family val="2"/>
      </rPr>
      <t xml:space="preserve">Ropes /Challenge Courses </t>
    </r>
    <r>
      <rPr>
        <b/>
        <i/>
        <sz val="11"/>
        <rFont val="Calibri"/>
        <family val="2"/>
      </rPr>
      <t>MUST</t>
    </r>
    <r>
      <rPr>
        <i/>
        <sz val="11"/>
        <rFont val="Calibri"/>
        <family val="2"/>
      </rPr>
      <t xml:space="preserve"> be pre-approved by Risk Management.</t>
    </r>
  </si>
  <si>
    <t>Make provisions for all students who have medical conditions, medication information and/or allergies noted on the Parent/Guardian Permission Form 2320F1e.  Submit a list of those students to the school nurse.</t>
  </si>
  <si>
    <r>
      <t>·</t>
    </r>
    <r>
      <rPr>
        <sz val="7"/>
        <rFont val="Times New Roman"/>
        <family val="1"/>
      </rPr>
      <t xml:space="preserve">         </t>
    </r>
    <r>
      <rPr>
        <sz val="11"/>
        <rFont val="Calibri"/>
        <family val="2"/>
      </rPr>
      <t>Approved field trip application</t>
    </r>
  </si>
  <si>
    <r>
      <t>·</t>
    </r>
    <r>
      <rPr>
        <sz val="7"/>
        <rFont val="Times New Roman"/>
        <family val="1"/>
      </rPr>
      <t xml:space="preserve">         </t>
    </r>
    <r>
      <rPr>
        <sz val="11"/>
        <rFont val="Calibri"/>
        <family val="2"/>
      </rPr>
      <t>Final itinerary; any changes from the preliminary itinerary documented</t>
    </r>
  </si>
  <si>
    <r>
      <t>·</t>
    </r>
    <r>
      <rPr>
        <sz val="7"/>
        <rFont val="Times New Roman"/>
        <family val="1"/>
      </rPr>
      <t xml:space="preserve">         </t>
    </r>
    <r>
      <rPr>
        <sz val="11"/>
        <rFont val="Calibri"/>
        <family val="2"/>
      </rPr>
      <t>Proper collection of funds (if applicable)</t>
    </r>
  </si>
  <si>
    <r>
      <t>·</t>
    </r>
    <r>
      <rPr>
        <sz val="7"/>
        <rFont val="Times New Roman"/>
        <family val="1"/>
      </rPr>
      <t xml:space="preserve">         </t>
    </r>
    <r>
      <rPr>
        <sz val="11"/>
        <rFont val="Calibri"/>
        <family val="2"/>
      </rPr>
      <t>Parent permission forms for all participants (including Ropes/Challenge Course and Water Activity permission forms, if applicable)</t>
    </r>
  </si>
  <si>
    <r>
      <t>·</t>
    </r>
    <r>
      <rPr>
        <sz val="7"/>
        <rFont val="Times New Roman"/>
        <family val="1"/>
      </rPr>
      <t xml:space="preserve">         </t>
    </r>
    <r>
      <rPr>
        <sz val="11"/>
        <rFont val="Calibri"/>
        <family val="2"/>
      </rPr>
      <t>Adequate ratio of chaperones to students (at least 1:10)</t>
    </r>
  </si>
  <si>
    <r>
      <t>·</t>
    </r>
    <r>
      <rPr>
        <sz val="7"/>
        <rFont val="Times New Roman"/>
        <family val="1"/>
      </rPr>
      <t xml:space="preserve">         </t>
    </r>
    <r>
      <rPr>
        <sz val="11"/>
        <rFont val="Calibri"/>
        <family val="2"/>
      </rPr>
      <t>All non-staff volunteers screened and approved in accordance with Regulations 5630 and 5630P</t>
    </r>
  </si>
  <si>
    <r>
      <t>·</t>
    </r>
    <r>
      <rPr>
        <sz val="7"/>
        <rFont val="Times New Roman"/>
        <family val="1"/>
      </rPr>
      <t xml:space="preserve">         </t>
    </r>
    <r>
      <rPr>
        <sz val="11"/>
        <rFont val="Calibri"/>
        <family val="2"/>
      </rPr>
      <t>Transportation arrangements using approved methods</t>
    </r>
  </si>
  <si>
    <r>
      <t>·</t>
    </r>
    <r>
      <rPr>
        <sz val="7"/>
        <rFont val="Times New Roman"/>
        <family val="1"/>
      </rPr>
      <t xml:space="preserve">         </t>
    </r>
    <r>
      <rPr>
        <sz val="11"/>
        <rFont val="Calibri"/>
        <family val="2"/>
      </rPr>
      <t>Final list of participants;  any changes from the preliminary list documented</t>
    </r>
  </si>
  <si>
    <r>
      <t xml:space="preserve">At Least           </t>
    </r>
    <r>
      <rPr>
        <b/>
        <sz val="11"/>
        <rFont val="Calibri"/>
        <family val="2"/>
      </rPr>
      <t>14 Days Prior</t>
    </r>
  </si>
  <si>
    <r>
      <t xml:space="preserve">At Least           </t>
    </r>
    <r>
      <rPr>
        <b/>
        <sz val="11"/>
        <rFont val="Calibri"/>
        <family val="2"/>
      </rPr>
      <t>5 Days Prior</t>
    </r>
  </si>
  <si>
    <r>
      <t xml:space="preserve">At Least           </t>
    </r>
    <r>
      <rPr>
        <b/>
        <sz val="11"/>
        <rFont val="Calibri"/>
        <family val="2"/>
      </rPr>
      <t>10 Days Prior</t>
    </r>
  </si>
  <si>
    <r>
      <t xml:space="preserve">* </t>
    </r>
    <r>
      <rPr>
        <b/>
        <sz val="12"/>
        <color rgb="FF0070C0"/>
        <rFont val="Arial"/>
        <family val="2"/>
      </rPr>
      <t>If a rental vehicle is being used, details must be arranged through Purchasing.</t>
    </r>
  </si>
  <si>
    <t xml:space="preserve">Did you verify it is ADA approved? </t>
  </si>
  <si>
    <t>Date of Return:</t>
  </si>
  <si>
    <t>425-837-6322</t>
  </si>
  <si>
    <t xml:space="preserve">CATEGORY 1 - ROUTINE FIELD TRIP APPLICATION
</t>
  </si>
  <si>
    <t>I understand that this is a school sponsored activity and is governed by the regulations and procedures of the Issaquah School District.</t>
  </si>
  <si>
    <t>Private Vehicle by District staff</t>
  </si>
  <si>
    <t>Parent Phone:  Home</t>
  </si>
  <si>
    <t>I understand that all school and District regulations are in effect on this trip.</t>
  </si>
  <si>
    <t xml:space="preserve">Phone </t>
  </si>
  <si>
    <t>Student Address</t>
  </si>
  <si>
    <t>Family Physician</t>
  </si>
  <si>
    <t xml:space="preserve">     1:10   Adults:students</t>
  </si>
  <si>
    <t>Bus Transportation Data and Estimate Request Form</t>
  </si>
  <si>
    <r>
      <t xml:space="preserve">When complete, </t>
    </r>
    <r>
      <rPr>
        <b/>
        <u/>
        <sz val="10"/>
        <rFont val="Arial Narrow"/>
        <family val="2"/>
      </rPr>
      <t>bus scheduler</t>
    </r>
    <r>
      <rPr>
        <b/>
        <sz val="10"/>
        <rFont val="Arial Narrow"/>
        <family val="2"/>
      </rPr>
      <t xml:space="preserve"> shall email this form to </t>
    </r>
    <r>
      <rPr>
        <b/>
        <u/>
        <sz val="10"/>
        <rFont val="Arial Narrow"/>
        <family val="2"/>
      </rPr>
      <t>FieldTripEstimate &lt;FieldTripEstimate@issaquah.wednet.edu&gt;</t>
    </r>
  </si>
  <si>
    <t>TRANSPORTATION OFFICE USE ONLY - YOUR ESTIMATE IS BELOW</t>
  </si>
  <si>
    <t>ISD BUSES:</t>
  </si>
  <si>
    <t xml:space="preserve">Transportation is not responsible for any price differences </t>
  </si>
  <si>
    <t>This is an estimate and actual cost cannot be guaranteed</t>
  </si>
  <si>
    <t>Estimates do not include any unforeseen costs</t>
  </si>
  <si>
    <t>Any changes in the itinerary can/will affect the actual cost</t>
  </si>
  <si>
    <t>Any field trip may need to be chartered</t>
  </si>
  <si>
    <t>The staff member must submit a completed Category 1 Field Trip Application Form to the building principal.  The request must include the plan for adequate supervision.  Refer to the Field Trip Checklist Pre &amp; Final Authorization Form for requirements.</t>
  </si>
  <si>
    <t>Mark option(s) with an "X".</t>
  </si>
  <si>
    <t>Mark all option(s) with an "X".</t>
  </si>
  <si>
    <t>Last Revised: 10.16.18</t>
  </si>
  <si>
    <t>Revised: 03.16.05; 09.02.05; 08.06.09; 08.11.11; 04.30.17; 10.16.18</t>
  </si>
  <si>
    <t>SCHOOL BUS CHARTER:</t>
  </si>
  <si>
    <t>LUXURY CHARTER:</t>
  </si>
  <si>
    <t>425-837-6314</t>
  </si>
  <si>
    <t>Last Revised: 04.25.19</t>
  </si>
  <si>
    <t>Eastlake High School</t>
  </si>
  <si>
    <t>5 km run</t>
  </si>
  <si>
    <t>Skyline</t>
  </si>
  <si>
    <t>x</t>
  </si>
  <si>
    <t>Run</t>
  </si>
  <si>
    <t>12:00-2:30</t>
  </si>
  <si>
    <t>June 4th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</si>
</sst>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h:mm\ AM/PM;@"/>
    <numFmt numFmtId="165" formatCode="m/d;@"/>
    <numFmt numFmtId="166" formatCode="[$-409]d\-mmm\-yy;@"/>
    <numFmt numFmtId="167" formatCode="&quot;$&quot;#,##0.00"/>
  </numFmts>
  <fonts count="92" x14ac:knownFonts="1">
    <font>
      <sz val="10"/>
      <name val="Arial"/>
    </font>
    <font>
      <sz val="10"/>
      <name val="Arial"/>
      <family val="2"/>
    </font>
    <font>
      <b/>
      <sz val="10"/>
      <name val="Arial"/>
      <family val="2"/>
    </font>
    <font>
      <sz val="8"/>
      <name val="Arial"/>
      <family val="2"/>
    </font>
    <font>
      <sz val="10"/>
      <name val="Arial"/>
      <family val="2"/>
    </font>
    <font>
      <i/>
      <sz val="10"/>
      <name val="Arial"/>
      <family val="2"/>
    </font>
    <font>
      <sz val="12"/>
      <name val="Arial"/>
      <family val="2"/>
    </font>
    <font>
      <sz val="12"/>
      <name val="Arial"/>
      <family val="2"/>
    </font>
    <font>
      <b/>
      <sz val="12"/>
      <name val="Arial"/>
      <family val="2"/>
    </font>
    <font>
      <sz val="12"/>
      <color indexed="8"/>
      <name val="Arial"/>
      <family val="2"/>
    </font>
    <font>
      <sz val="10"/>
      <color indexed="43"/>
      <name val="Arial"/>
      <family val="2"/>
    </font>
    <font>
      <sz val="22"/>
      <name val="Arial"/>
      <family val="2"/>
    </font>
    <font>
      <b/>
      <u/>
      <sz val="10"/>
      <name val="Arial"/>
      <family val="2"/>
    </font>
    <font>
      <u/>
      <sz val="10"/>
      <name val="Arial"/>
      <family val="2"/>
    </font>
    <font>
      <i/>
      <sz val="8"/>
      <name val="Arial"/>
      <family val="2"/>
    </font>
    <font>
      <sz val="9"/>
      <name val="Arial"/>
      <family val="2"/>
    </font>
    <font>
      <b/>
      <sz val="9"/>
      <name val="Arial"/>
      <family val="2"/>
    </font>
    <font>
      <sz val="8"/>
      <name val="Arial Narrow"/>
      <family val="2"/>
    </font>
    <font>
      <sz val="10"/>
      <name val="Arial Narrow"/>
      <family val="2"/>
    </font>
    <font>
      <sz val="18"/>
      <name val="Arial"/>
      <family val="2"/>
    </font>
    <font>
      <sz val="11"/>
      <name val="Arial"/>
      <family val="2"/>
    </font>
    <font>
      <b/>
      <u/>
      <sz val="8"/>
      <name val="Arial Narrow"/>
      <family val="2"/>
    </font>
    <font>
      <sz val="8"/>
      <color indexed="12"/>
      <name val="Arial Narrow"/>
      <family val="2"/>
    </font>
    <font>
      <sz val="9"/>
      <name val="Arial Narrow"/>
      <family val="2"/>
    </font>
    <font>
      <i/>
      <sz val="12"/>
      <name val="Arial"/>
      <family val="2"/>
    </font>
    <font>
      <b/>
      <i/>
      <sz val="9"/>
      <name val="Arial"/>
      <family val="2"/>
    </font>
    <font>
      <b/>
      <sz val="14"/>
      <name val="Arial"/>
      <family val="2"/>
    </font>
    <font>
      <b/>
      <sz val="11"/>
      <color indexed="20"/>
      <name val="Arial"/>
      <family val="2"/>
    </font>
    <font>
      <b/>
      <sz val="11"/>
      <name val="Arial"/>
      <family val="2"/>
    </font>
    <font>
      <sz val="10"/>
      <color theme="1"/>
      <name val="Arial"/>
      <family val="2"/>
    </font>
    <font>
      <sz val="12"/>
      <color rgb="FFFF0000"/>
      <name val="Arial"/>
      <family val="2"/>
    </font>
    <font>
      <sz val="14"/>
      <color rgb="FF1409E7"/>
      <name val="Arial"/>
      <family val="2"/>
    </font>
    <font>
      <sz val="10"/>
      <color rgb="FF0C1CB4"/>
      <name val="Arial"/>
      <family val="2"/>
    </font>
    <font>
      <sz val="10"/>
      <color rgb="FF0070C0"/>
      <name val="Arial"/>
      <family val="2"/>
    </font>
    <font>
      <sz val="10"/>
      <color rgb="FFFF0000"/>
      <name val="Arial"/>
      <family val="2"/>
    </font>
    <font>
      <i/>
      <sz val="10"/>
      <color rgb="FF0C1CB4"/>
      <name val="Arial"/>
      <family val="2"/>
    </font>
    <font>
      <b/>
      <sz val="9"/>
      <color rgb="FF0C1CB4"/>
      <name val="Arial"/>
      <family val="2"/>
    </font>
    <font>
      <sz val="12"/>
      <color rgb="FF0070C0"/>
      <name val="Arial"/>
      <family val="2"/>
    </font>
    <font>
      <b/>
      <sz val="12"/>
      <color rgb="FF0070C0"/>
      <name val="Arial"/>
      <family val="2"/>
    </font>
    <font>
      <sz val="11"/>
      <color rgb="FF0070C0"/>
      <name val="Arial"/>
      <family val="2"/>
    </font>
    <font>
      <b/>
      <sz val="14"/>
      <color theme="0"/>
      <name val="Arial"/>
      <family val="2"/>
    </font>
    <font>
      <b/>
      <sz val="18"/>
      <color rgb="FF0070C0"/>
      <name val="Arial"/>
      <family val="2"/>
    </font>
    <font>
      <b/>
      <sz val="8"/>
      <name val="Arial"/>
      <family val="2"/>
    </font>
    <font>
      <b/>
      <sz val="8"/>
      <color rgb="FFFF0000"/>
      <name val="Arial"/>
      <family val="2"/>
    </font>
    <font>
      <b/>
      <sz val="14"/>
      <color indexed="9"/>
      <name val="Arial"/>
      <family val="2"/>
    </font>
    <font>
      <sz val="14"/>
      <color theme="0"/>
      <name val="Arial"/>
      <family val="2"/>
    </font>
    <font>
      <b/>
      <u/>
      <sz val="8"/>
      <name val="Arial"/>
      <family val="2"/>
    </font>
    <font>
      <sz val="8"/>
      <color rgb="FFFF0000"/>
      <name val="Arial"/>
      <family val="2"/>
    </font>
    <font>
      <sz val="6"/>
      <name val="Wingdings"/>
      <charset val="2"/>
    </font>
    <font>
      <b/>
      <u/>
      <sz val="11"/>
      <name val="Arial"/>
      <family val="2"/>
    </font>
    <font>
      <b/>
      <sz val="19"/>
      <name val="Arial"/>
      <family val="2"/>
    </font>
    <font>
      <b/>
      <sz val="14"/>
      <name val="Arial Narrow"/>
      <family val="2"/>
    </font>
    <font>
      <b/>
      <sz val="10"/>
      <name val="Arial Narrow"/>
      <family val="2"/>
    </font>
    <font>
      <i/>
      <sz val="8"/>
      <name val="Arial Narrow"/>
      <family val="2"/>
    </font>
    <font>
      <sz val="20"/>
      <color rgb="FFFF0000"/>
      <name val="Arial"/>
      <family val="2"/>
    </font>
    <font>
      <b/>
      <sz val="18"/>
      <name val="Arial"/>
      <family val="2"/>
    </font>
    <font>
      <sz val="14"/>
      <name val="Arial"/>
      <family val="2"/>
    </font>
    <font>
      <b/>
      <i/>
      <u/>
      <sz val="12"/>
      <name val="Arial"/>
      <family val="2"/>
    </font>
    <font>
      <b/>
      <i/>
      <sz val="11"/>
      <name val="Arial"/>
      <family val="2"/>
    </font>
    <font>
      <b/>
      <i/>
      <sz val="4"/>
      <name val="Arial"/>
      <family val="2"/>
    </font>
    <font>
      <i/>
      <sz val="11"/>
      <name val="Arial"/>
      <family val="2"/>
    </font>
    <font>
      <i/>
      <sz val="18"/>
      <name val="Arial"/>
      <family val="2"/>
    </font>
    <font>
      <b/>
      <i/>
      <sz val="10"/>
      <name val="Arial"/>
      <family val="2"/>
    </font>
    <font>
      <sz val="10"/>
      <color rgb="FF000000"/>
      <name val="Arial"/>
      <family val="2"/>
    </font>
    <font>
      <b/>
      <i/>
      <sz val="10"/>
      <color rgb="FF000000"/>
      <name val="Arial"/>
      <family val="2"/>
    </font>
    <font>
      <sz val="12"/>
      <name val="Arial Narrow"/>
      <family val="2"/>
    </font>
    <font>
      <b/>
      <sz val="9"/>
      <name val="Arial Narrow"/>
      <family val="2"/>
    </font>
    <font>
      <b/>
      <i/>
      <sz val="9"/>
      <color indexed="10"/>
      <name val="Arial Narrow"/>
      <family val="2"/>
    </font>
    <font>
      <sz val="9"/>
      <color indexed="12"/>
      <name val="Arial Narrow"/>
      <family val="2"/>
    </font>
    <font>
      <u/>
      <sz val="9"/>
      <name val="Arial Narrow"/>
      <family val="2"/>
    </font>
    <font>
      <b/>
      <u/>
      <sz val="9"/>
      <name val="Arial Narrow"/>
      <family val="2"/>
    </font>
    <font>
      <b/>
      <sz val="9"/>
      <color rgb="FFFF0000"/>
      <name val="Arial Narrow"/>
      <family val="2"/>
    </font>
    <font>
      <sz val="9"/>
      <name val="Segoe UI Symbol"/>
      <family val="2"/>
    </font>
    <font>
      <b/>
      <i/>
      <sz val="12"/>
      <color theme="1"/>
      <name val="Arial"/>
      <family val="2"/>
    </font>
    <font>
      <i/>
      <sz val="10"/>
      <color theme="3"/>
      <name val="Arial"/>
      <family val="2"/>
    </font>
    <font>
      <sz val="10"/>
      <color theme="3"/>
      <name val="Arial"/>
      <family val="2"/>
    </font>
    <font>
      <sz val="8"/>
      <color theme="3"/>
      <name val="Arial"/>
      <family val="2"/>
    </font>
    <font>
      <sz val="9"/>
      <color rgb="FF0000FF"/>
      <name val="Arial Narrow"/>
      <family val="2"/>
    </font>
    <font>
      <sz val="11"/>
      <name val="Calibri"/>
      <family val="2"/>
    </font>
    <font>
      <b/>
      <sz val="11"/>
      <name val="Calibri"/>
      <family val="2"/>
    </font>
    <font>
      <b/>
      <i/>
      <sz val="11"/>
      <name val="Calibri"/>
      <family val="2"/>
    </font>
    <font>
      <i/>
      <sz val="11"/>
      <name val="Calibri"/>
      <family val="2"/>
    </font>
    <font>
      <sz val="11"/>
      <color rgb="FFFF0000"/>
      <name val="Calibri"/>
      <family val="2"/>
    </font>
    <font>
      <b/>
      <sz val="11"/>
      <color rgb="FFFF0000"/>
      <name val="Calibri"/>
      <family val="2"/>
    </font>
    <font>
      <sz val="11"/>
      <name val="Symbol"/>
      <family val="1"/>
      <charset val="2"/>
    </font>
    <font>
      <sz val="7"/>
      <name val="Times New Roman"/>
      <family val="1"/>
    </font>
    <font>
      <b/>
      <sz val="10.5"/>
      <color rgb="FFFF0000"/>
      <name val="Calibri"/>
      <family val="2"/>
    </font>
    <font>
      <b/>
      <sz val="14"/>
      <color theme="3" tint="0.39997558519241921"/>
      <name val="Arial"/>
      <family val="2"/>
    </font>
    <font>
      <b/>
      <u/>
      <sz val="10"/>
      <name val="Arial Narrow"/>
      <family val="2"/>
    </font>
    <font>
      <b/>
      <sz val="8"/>
      <name val="Arial Narrow"/>
      <family val="2"/>
    </font>
    <font>
      <sz val="8"/>
      <color rgb="FF0C1CB4"/>
      <name val="Arial"/>
      <family val="2"/>
    </font>
    <font>
      <sz val="9"/>
      <color theme="1"/>
      <name val="Arial"/>
      <family val="2"/>
    </font>
  </fonts>
  <fills count="11">
    <fill>
      <patternFill patternType="none"/>
    </fill>
    <fill>
      <patternFill patternType="gray125"/>
    </fill>
    <fill>
      <patternFill patternType="solid">
        <fgColor rgb="FF0070C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34">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92">
    <xf numFmtId="0" fontId="0" fillId="0" borderId="0" xfId="0"/>
    <xf numFmtId="0" fontId="0" fillId="0" borderId="0" xfId="0" applyAlignment="1">
      <alignment horizontal="center"/>
    </xf>
    <xf numFmtId="0" fontId="7" fillId="0" borderId="0" xfId="0" applyFont="1" applyBorder="1" applyAlignment="1">
      <alignment horizontal="left"/>
    </xf>
    <xf numFmtId="0" fontId="7" fillId="0" borderId="0" xfId="0" applyFont="1" applyAlignment="1">
      <alignment horizontal="left"/>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4" fillId="0" borderId="0" xfId="0" applyFont="1" applyBorder="1" applyAlignment="1"/>
    <xf numFmtId="0" fontId="4" fillId="0" borderId="0" xfId="0" applyFont="1"/>
    <xf numFmtId="0" fontId="4" fillId="0" borderId="0" xfId="0" applyFont="1" applyBorder="1"/>
    <xf numFmtId="0" fontId="14" fillId="0" borderId="0" xfId="0" applyFont="1" applyBorder="1"/>
    <xf numFmtId="0" fontId="6" fillId="0" borderId="0" xfId="0" applyFont="1"/>
    <xf numFmtId="0" fontId="3" fillId="0" borderId="0" xfId="0" applyFont="1"/>
    <xf numFmtId="0" fontId="7" fillId="0" borderId="0" xfId="0" applyFont="1" applyBorder="1" applyAlignment="1" applyProtection="1">
      <alignment horizontal="left" wrapText="1"/>
      <protection locked="0"/>
    </xf>
    <xf numFmtId="0" fontId="7" fillId="0" borderId="0" xfId="0" applyFont="1" applyBorder="1" applyAlignment="1" applyProtection="1">
      <alignment wrapText="1"/>
      <protection locked="0"/>
    </xf>
    <xf numFmtId="18" fontId="7" fillId="0" borderId="0" xfId="0" applyNumberFormat="1" applyFont="1" applyBorder="1" applyAlignment="1" applyProtection="1">
      <alignment wrapText="1"/>
      <protection locked="0"/>
    </xf>
    <xf numFmtId="14" fontId="7" fillId="0" borderId="0" xfId="0" applyNumberFormat="1" applyFont="1" applyBorder="1" applyAlignment="1" applyProtection="1">
      <alignment wrapText="1"/>
      <protection locked="0"/>
    </xf>
    <xf numFmtId="16" fontId="7" fillId="0" borderId="8" xfId="0" applyNumberFormat="1" applyFont="1" applyBorder="1" applyAlignment="1" applyProtection="1">
      <alignment horizontal="left"/>
      <protection locked="0"/>
    </xf>
    <xf numFmtId="0" fontId="18" fillId="0" borderId="0" xfId="0" applyFont="1" applyBorder="1"/>
    <xf numFmtId="0" fontId="7" fillId="0" borderId="0" xfId="0" applyFont="1" applyBorder="1" applyAlignment="1" applyProtection="1">
      <alignment horizontal="left" wrapText="1"/>
    </xf>
    <xf numFmtId="0" fontId="7" fillId="0" borderId="0" xfId="0" applyFont="1" applyBorder="1" applyAlignment="1" applyProtection="1">
      <alignment horizontal="left"/>
      <protection locked="0"/>
    </xf>
    <xf numFmtId="18" fontId="7" fillId="0" borderId="0" xfId="0" applyNumberFormat="1" applyFont="1" applyBorder="1" applyAlignment="1" applyProtection="1">
      <alignment horizontal="left" wrapText="1"/>
      <protection locked="0"/>
    </xf>
    <xf numFmtId="0" fontId="7" fillId="0" borderId="0" xfId="0" applyFont="1" applyFill="1" applyBorder="1" applyAlignment="1" applyProtection="1">
      <alignment horizontal="left" wrapText="1"/>
    </xf>
    <xf numFmtId="0" fontId="8" fillId="0" borderId="0" xfId="0" applyFont="1" applyBorder="1" applyAlignment="1" applyProtection="1">
      <alignment horizontal="left" wrapText="1"/>
    </xf>
    <xf numFmtId="0" fontId="7" fillId="0" borderId="7" xfId="0" applyFont="1" applyBorder="1" applyAlignment="1" applyProtection="1">
      <alignment horizontal="right" wrapText="1"/>
    </xf>
    <xf numFmtId="0" fontId="7" fillId="0" borderId="8" xfId="0" applyFont="1" applyBorder="1" applyAlignment="1" applyProtection="1">
      <alignment horizontal="right" wrapText="1"/>
    </xf>
    <xf numFmtId="0" fontId="18" fillId="0" borderId="0" xfId="0" applyFont="1" applyProtection="1"/>
    <xf numFmtId="0" fontId="18" fillId="0" borderId="0" xfId="0" applyFont="1" applyBorder="1" applyProtection="1"/>
    <xf numFmtId="0" fontId="17" fillId="0" borderId="3" xfId="0" applyFont="1" applyBorder="1" applyAlignment="1" applyProtection="1">
      <alignment horizontal="left"/>
    </xf>
    <xf numFmtId="0" fontId="17" fillId="0" borderId="0" xfId="0" applyFont="1" applyBorder="1" applyAlignment="1" applyProtection="1">
      <alignment horizontal="left"/>
    </xf>
    <xf numFmtId="0" fontId="17" fillId="0" borderId="4" xfId="0" applyFont="1" applyBorder="1" applyAlignment="1" applyProtection="1">
      <alignment horizontal="left"/>
    </xf>
    <xf numFmtId="0" fontId="17" fillId="0" borderId="5" xfId="0" applyFont="1" applyBorder="1" applyAlignment="1" applyProtection="1">
      <alignment horizontal="left"/>
    </xf>
    <xf numFmtId="0" fontId="17" fillId="0" borderId="2" xfId="0" applyFont="1" applyBorder="1" applyAlignment="1" applyProtection="1">
      <alignment horizontal="left"/>
    </xf>
    <xf numFmtId="0" fontId="17" fillId="0" borderId="6" xfId="0" applyFont="1" applyBorder="1" applyAlignment="1" applyProtection="1">
      <alignment horizontal="left"/>
    </xf>
    <xf numFmtId="0" fontId="4" fillId="0" borderId="0" xfId="0" applyFont="1" applyBorder="1" applyProtection="1"/>
    <xf numFmtId="0" fontId="7" fillId="0" borderId="0" xfId="0" applyFont="1" applyBorder="1" applyAlignment="1" applyProtection="1">
      <alignment horizontal="right" wrapText="1"/>
    </xf>
    <xf numFmtId="0" fontId="7" fillId="0" borderId="0" xfId="0" applyFont="1" applyFill="1" applyBorder="1" applyAlignment="1" applyProtection="1">
      <alignment horizontal="left" wrapText="1"/>
      <protection locked="0"/>
    </xf>
    <xf numFmtId="0" fontId="6" fillId="0" borderId="0" xfId="0" applyFont="1" applyBorder="1" applyAlignment="1" applyProtection="1">
      <alignment wrapText="1"/>
      <protection locked="0"/>
    </xf>
    <xf numFmtId="18" fontId="6" fillId="0" borderId="0" xfId="0" applyNumberFormat="1" applyFont="1" applyBorder="1" applyAlignment="1" applyProtection="1">
      <alignment wrapText="1"/>
      <protection locked="0"/>
    </xf>
    <xf numFmtId="0" fontId="6" fillId="0" borderId="0" xfId="0" applyFont="1" applyBorder="1" applyAlignment="1" applyProtection="1">
      <alignment horizontal="left" wrapText="1"/>
      <protection locked="0"/>
    </xf>
    <xf numFmtId="16" fontId="6" fillId="0" borderId="8" xfId="0" applyNumberFormat="1" applyFont="1" applyBorder="1" applyAlignment="1" applyProtection="1">
      <alignment horizontal="left"/>
      <protection locked="0"/>
    </xf>
    <xf numFmtId="0" fontId="6" fillId="0" borderId="9"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23" fillId="0" borderId="0" xfId="0" applyFont="1" applyProtection="1"/>
    <xf numFmtId="0" fontId="6" fillId="0" borderId="8" xfId="0" applyNumberFormat="1" applyFont="1" applyBorder="1" applyAlignment="1" applyProtection="1">
      <alignment horizontal="left" wrapText="1"/>
      <protection locked="0"/>
    </xf>
    <xf numFmtId="0" fontId="6" fillId="0" borderId="7" xfId="0" applyNumberFormat="1" applyFont="1" applyBorder="1" applyAlignment="1" applyProtection="1">
      <alignment horizontal="left" wrapText="1"/>
      <protection locked="0"/>
    </xf>
    <xf numFmtId="0" fontId="15" fillId="0" borderId="0" xfId="0" applyFont="1"/>
    <xf numFmtId="0" fontId="15" fillId="0" borderId="0" xfId="0" applyFont="1" applyBorder="1"/>
    <xf numFmtId="0" fontId="4" fillId="0" borderId="7" xfId="0" applyFont="1" applyBorder="1" applyAlignment="1"/>
    <xf numFmtId="0" fontId="15" fillId="0" borderId="0" xfId="0" applyFont="1" applyFill="1" applyBorder="1"/>
    <xf numFmtId="0" fontId="16" fillId="0" borderId="15"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applyAlignment="1"/>
    <xf numFmtId="0" fontId="20" fillId="0" borderId="0" xfId="0" applyFont="1" applyBorder="1"/>
    <xf numFmtId="0" fontId="20" fillId="0" borderId="0" xfId="0" applyFont="1"/>
    <xf numFmtId="0" fontId="20" fillId="0" borderId="0" xfId="0" applyFont="1" applyFill="1" applyBorder="1"/>
    <xf numFmtId="0" fontId="15" fillId="0" borderId="0" xfId="0" applyFont="1" applyFill="1" applyBorder="1" applyAlignment="1">
      <alignment horizontal="left"/>
    </xf>
    <xf numFmtId="0" fontId="15" fillId="0" borderId="17" xfId="0" applyFont="1" applyFill="1" applyBorder="1" applyAlignment="1">
      <alignment horizontal="left"/>
    </xf>
    <xf numFmtId="0" fontId="15" fillId="0" borderId="7" xfId="0" applyFont="1" applyFill="1" applyBorder="1" applyAlignment="1">
      <alignment horizontal="left"/>
    </xf>
    <xf numFmtId="0" fontId="15" fillId="0" borderId="7" xfId="0" applyFont="1" applyFill="1" applyBorder="1" applyAlignment="1">
      <alignment horizontal="center"/>
    </xf>
    <xf numFmtId="0" fontId="15" fillId="0" borderId="7" xfId="0" applyFont="1" applyFill="1" applyBorder="1"/>
    <xf numFmtId="0" fontId="15" fillId="0" borderId="18" xfId="0" applyFont="1" applyFill="1" applyBorder="1"/>
    <xf numFmtId="0" fontId="12" fillId="0" borderId="0" xfId="0" applyFont="1" applyBorder="1" applyAlignment="1">
      <alignment horizontal="left"/>
    </xf>
    <xf numFmtId="0" fontId="4" fillId="0" borderId="0" xfId="0" applyFont="1" applyFill="1" applyBorder="1"/>
    <xf numFmtId="0" fontId="29" fillId="0" borderId="0" xfId="0" applyFont="1" applyFill="1" applyBorder="1" applyAlignment="1">
      <alignment horizontal="left"/>
    </xf>
    <xf numFmtId="0" fontId="29" fillId="0" borderId="0" xfId="0" applyFont="1" applyFill="1" applyBorder="1"/>
    <xf numFmtId="0" fontId="29" fillId="0" borderId="0" xfId="0" applyFont="1" applyFill="1" applyBorder="1" applyAlignment="1"/>
    <xf numFmtId="0" fontId="5" fillId="0" borderId="0" xfId="0" applyFont="1" applyBorder="1"/>
    <xf numFmtId="0" fontId="5" fillId="0" borderId="0" xfId="0" applyFont="1"/>
    <xf numFmtId="0" fontId="14" fillId="0" borderId="0" xfId="0" applyFont="1"/>
    <xf numFmtId="0" fontId="4" fillId="0" borderId="0" xfId="0" applyFont="1" applyFill="1" applyBorder="1" applyAlignment="1" applyProtection="1">
      <protection locked="0"/>
    </xf>
    <xf numFmtId="0" fontId="2" fillId="0" borderId="0" xfId="0" applyFont="1" applyFill="1" applyBorder="1" applyAlignment="1"/>
    <xf numFmtId="0" fontId="4" fillId="0" borderId="0" xfId="0" applyFont="1" applyFill="1" applyBorder="1" applyAlignment="1"/>
    <xf numFmtId="0" fontId="4" fillId="0" borderId="19" xfId="0" applyFont="1" applyFill="1" applyBorder="1" applyAlignment="1">
      <alignment horizontal="left"/>
    </xf>
    <xf numFmtId="0" fontId="2" fillId="0" borderId="0" xfId="0" applyFont="1" applyBorder="1" applyAlignment="1">
      <alignment horizontal="left"/>
    </xf>
    <xf numFmtId="0" fontId="14" fillId="0" borderId="0" xfId="0" applyFont="1" applyBorder="1" applyAlignment="1">
      <alignment horizontal="left"/>
    </xf>
    <xf numFmtId="0" fontId="2" fillId="0" borderId="0" xfId="0" applyFont="1" applyFill="1" applyBorder="1" applyAlignment="1">
      <alignment horizontal="left"/>
    </xf>
    <xf numFmtId="0" fontId="5" fillId="0" borderId="0" xfId="0" applyFont="1" applyBorder="1" applyAlignment="1">
      <alignment horizontal="left"/>
    </xf>
    <xf numFmtId="0" fontId="4" fillId="0" borderId="19" xfId="0" applyFont="1" applyFill="1" applyBorder="1" applyAlignment="1" applyProtection="1">
      <alignment horizontal="left"/>
      <protection locked="0"/>
    </xf>
    <xf numFmtId="0" fontId="13" fillId="0" borderId="0" xfId="0" applyFont="1" applyFill="1" applyBorder="1" applyAlignment="1"/>
    <xf numFmtId="0" fontId="30" fillId="0" borderId="0" xfId="0" applyFont="1" applyBorder="1" applyAlignment="1">
      <alignment horizontal="left"/>
    </xf>
    <xf numFmtId="0" fontId="30" fillId="0" borderId="0" xfId="0" applyFont="1" applyAlignment="1" applyProtection="1">
      <alignment horizontal="left" wrapText="1"/>
      <protection locked="0"/>
    </xf>
    <xf numFmtId="0" fontId="31" fillId="0" borderId="0" xfId="0" applyFont="1" applyBorder="1" applyAlignment="1" applyProtection="1">
      <alignment horizontal="left"/>
      <protection locked="0"/>
    </xf>
    <xf numFmtId="0" fontId="31" fillId="0" borderId="0" xfId="0" applyFont="1" applyBorder="1" applyAlignment="1">
      <alignment horizontal="left"/>
    </xf>
    <xf numFmtId="0" fontId="31" fillId="0" borderId="0" xfId="0" applyFont="1" applyAlignment="1" applyProtection="1">
      <alignment horizontal="left" wrapText="1"/>
      <protection locked="0"/>
    </xf>
    <xf numFmtId="0" fontId="6" fillId="0" borderId="0" xfId="0" applyFont="1" applyBorder="1" applyAlignment="1" applyProtection="1">
      <alignment horizontal="center" wrapText="1"/>
      <protection locked="0"/>
    </xf>
    <xf numFmtId="0" fontId="6" fillId="0" borderId="0" xfId="0" applyFont="1" applyAlignment="1" applyProtection="1">
      <alignment horizontal="left" wrapText="1"/>
      <protection locked="0"/>
    </xf>
    <xf numFmtId="0" fontId="6" fillId="0" borderId="0" xfId="0" applyFont="1" applyBorder="1" applyAlignment="1" applyProtection="1">
      <alignment horizontal="left" wrapText="1"/>
    </xf>
    <xf numFmtId="0" fontId="4" fillId="0" borderId="0" xfId="0" applyNumberFormat="1" applyFont="1" applyBorder="1" applyAlignment="1">
      <alignment horizontal="left"/>
    </xf>
    <xf numFmtId="0" fontId="6" fillId="0" borderId="14" xfId="0" applyFont="1" applyBorder="1" applyAlignment="1" applyProtection="1">
      <alignment horizontal="left"/>
      <protection locked="0"/>
    </xf>
    <xf numFmtId="0" fontId="32" fillId="0" borderId="0" xfId="0" applyFont="1" applyBorder="1" applyAlignment="1"/>
    <xf numFmtId="0" fontId="10" fillId="0" borderId="0" xfId="0" applyFont="1" applyFill="1" applyBorder="1" applyAlignment="1" applyProtection="1">
      <alignment horizontal="center"/>
    </xf>
    <xf numFmtId="0" fontId="7" fillId="0" borderId="0" xfId="0" applyFont="1" applyFill="1" applyAlignment="1" applyProtection="1">
      <alignment horizontal="left" wrapText="1"/>
      <protection locked="0"/>
    </xf>
    <xf numFmtId="0" fontId="0" fillId="0" borderId="0" xfId="0" applyFill="1" applyAlignment="1">
      <alignment horizontal="center"/>
    </xf>
    <xf numFmtId="0" fontId="7" fillId="0" borderId="0" xfId="0" applyFont="1" applyBorder="1" applyAlignment="1" applyProtection="1">
      <alignment horizontal="left"/>
    </xf>
    <xf numFmtId="0" fontId="6" fillId="0" borderId="0" xfId="0" applyFont="1" applyFill="1" applyBorder="1" applyAlignment="1" applyProtection="1">
      <alignment horizontal="left"/>
    </xf>
    <xf numFmtId="0" fontId="7" fillId="0" borderId="16" xfId="0" applyFont="1" applyBorder="1" applyAlignment="1" applyProtection="1">
      <alignment horizontal="left" wrapText="1"/>
    </xf>
    <xf numFmtId="0" fontId="7" fillId="0" borderId="16" xfId="0" applyFont="1" applyBorder="1" applyAlignment="1" applyProtection="1">
      <alignment horizontal="left"/>
    </xf>
    <xf numFmtId="0" fontId="34" fillId="0" borderId="0" xfId="0" applyFont="1" applyFill="1" applyBorder="1" applyAlignment="1" applyProtection="1">
      <alignment horizontal="center"/>
    </xf>
    <xf numFmtId="0" fontId="31" fillId="0" borderId="0" xfId="0" applyFont="1" applyFill="1" applyBorder="1" applyAlignment="1" applyProtection="1">
      <alignment horizontal="left" wrapText="1"/>
    </xf>
    <xf numFmtId="0" fontId="6" fillId="0" borderId="16" xfId="0" applyFont="1" applyBorder="1" applyAlignment="1" applyProtection="1">
      <alignment horizontal="left" wrapText="1"/>
    </xf>
    <xf numFmtId="0" fontId="10" fillId="0" borderId="0" xfId="0" applyFont="1" applyFill="1" applyBorder="1" applyAlignment="1">
      <alignment horizontal="center"/>
    </xf>
    <xf numFmtId="44" fontId="4" fillId="0" borderId="0" xfId="1"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0" fontId="4" fillId="0" borderId="7" xfId="0" applyFont="1" applyBorder="1" applyAlignment="1">
      <alignment horizontal="left"/>
    </xf>
    <xf numFmtId="0" fontId="4" fillId="0" borderId="0" xfId="0" applyFont="1" applyBorder="1" applyAlignment="1" applyProtection="1">
      <alignment horizontal="center"/>
      <protection locked="0"/>
    </xf>
    <xf numFmtId="0" fontId="7" fillId="0" borderId="0" xfId="0" applyFont="1" applyFill="1" applyBorder="1" applyAlignment="1" applyProtection="1">
      <alignment horizontal="left"/>
    </xf>
    <xf numFmtId="0" fontId="8" fillId="0" borderId="0" xfId="0" applyFont="1" applyFill="1" applyBorder="1" applyAlignment="1" applyProtection="1">
      <alignment horizontal="left"/>
    </xf>
    <xf numFmtId="0" fontId="7" fillId="0" borderId="0" xfId="0" applyFont="1" applyAlignment="1" applyProtection="1">
      <alignment wrapText="1"/>
      <protection locked="0"/>
    </xf>
    <xf numFmtId="0" fontId="7" fillId="0" borderId="16" xfId="0" applyFont="1" applyFill="1" applyBorder="1" applyAlignment="1" applyProtection="1">
      <alignment horizontal="left" wrapText="1"/>
    </xf>
    <xf numFmtId="0" fontId="8" fillId="0" borderId="8" xfId="0" applyFont="1" applyFill="1" applyBorder="1" applyAlignment="1" applyProtection="1">
      <alignment horizontal="center" wrapText="1"/>
    </xf>
    <xf numFmtId="0" fontId="7" fillId="0" borderId="0" xfId="0" applyFont="1" applyFill="1" applyBorder="1" applyAlignment="1" applyProtection="1">
      <alignment horizontal="right" wrapText="1"/>
    </xf>
    <xf numFmtId="44" fontId="6" fillId="0" borderId="9" xfId="1" applyFont="1" applyFill="1" applyBorder="1" applyAlignment="1" applyProtection="1">
      <alignment horizontal="left" wrapText="1"/>
      <protection locked="0"/>
    </xf>
    <xf numFmtId="0" fontId="7" fillId="0" borderId="0" xfId="0" applyFont="1" applyFill="1" applyBorder="1" applyAlignment="1" applyProtection="1">
      <alignment horizontal="right" wrapText="1"/>
      <protection locked="0"/>
    </xf>
    <xf numFmtId="0" fontId="6" fillId="0" borderId="0" xfId="0" applyFont="1" applyFill="1" applyBorder="1" applyAlignment="1" applyProtection="1">
      <alignment horizontal="right" wrapText="1"/>
    </xf>
    <xf numFmtId="0" fontId="6" fillId="0" borderId="0" xfId="0" applyFont="1" applyFill="1" applyBorder="1" applyAlignment="1" applyProtection="1">
      <alignment horizontal="right" wrapText="1"/>
      <protection locked="0"/>
    </xf>
    <xf numFmtId="44" fontId="6" fillId="0" borderId="11" xfId="1" applyFont="1" applyFill="1" applyBorder="1" applyAlignment="1" applyProtection="1">
      <alignment horizontal="left" wrapText="1"/>
      <protection locked="0"/>
    </xf>
    <xf numFmtId="0" fontId="8" fillId="0" borderId="0" xfId="0" applyFont="1" applyFill="1" applyBorder="1" applyAlignment="1" applyProtection="1">
      <alignment horizontal="right" wrapText="1"/>
    </xf>
    <xf numFmtId="0" fontId="8" fillId="0" borderId="0" xfId="0" applyFont="1" applyFill="1" applyBorder="1" applyAlignment="1" applyProtection="1">
      <alignment horizontal="right" wrapText="1"/>
      <protection locked="0"/>
    </xf>
    <xf numFmtId="0" fontId="4" fillId="0" borderId="0" xfId="0" applyFont="1" applyBorder="1" applyAlignment="1">
      <alignment horizontal="left"/>
    </xf>
    <xf numFmtId="0" fontId="15" fillId="0" borderId="0" xfId="0" applyFont="1" applyBorder="1" applyAlignment="1">
      <alignment horizontal="left"/>
    </xf>
    <xf numFmtId="0" fontId="32" fillId="0" borderId="0" xfId="0" applyFont="1" applyBorder="1" applyAlignment="1">
      <alignment horizontal="center"/>
    </xf>
    <xf numFmtId="0" fontId="33" fillId="0" borderId="0" xfId="0" applyFont="1" applyBorder="1" applyAlignment="1">
      <alignment horizontal="left"/>
    </xf>
    <xf numFmtId="0" fontId="4" fillId="0" borderId="0" xfId="0" applyFont="1" applyFill="1"/>
    <xf numFmtId="0" fontId="4" fillId="0" borderId="7" xfId="0" applyFont="1" applyBorder="1"/>
    <xf numFmtId="18" fontId="4" fillId="0" borderId="0" xfId="0" applyNumberFormat="1" applyFont="1"/>
    <xf numFmtId="0" fontId="32" fillId="0" borderId="0" xfId="0" applyNumberFormat="1" applyFont="1" applyBorder="1" applyAlignment="1">
      <alignment horizontal="center"/>
    </xf>
    <xf numFmtId="0" fontId="15" fillId="0" borderId="0" xfId="0" applyFont="1" applyBorder="1" applyAlignment="1"/>
    <xf numFmtId="0" fontId="12" fillId="0" borderId="0" xfId="0" applyFont="1" applyBorder="1" applyAlignment="1"/>
    <xf numFmtId="0" fontId="33" fillId="0" borderId="0" xfId="0" applyNumberFormat="1" applyFont="1" applyBorder="1" applyAlignment="1"/>
    <xf numFmtId="0" fontId="4" fillId="0" borderId="0" xfId="0" applyNumberFormat="1" applyFont="1" applyBorder="1" applyAlignment="1"/>
    <xf numFmtId="0" fontId="33" fillId="0" borderId="0" xfId="0" applyFont="1" applyBorder="1" applyAlignment="1"/>
    <xf numFmtId="0" fontId="4" fillId="0" borderId="7" xfId="0" applyFont="1" applyFill="1" applyBorder="1" applyAlignment="1"/>
    <xf numFmtId="0" fontId="43" fillId="0" borderId="0" xfId="0" applyFont="1" applyBorder="1"/>
    <xf numFmtId="0" fontId="43" fillId="0" borderId="0" xfId="0" applyFont="1" applyFill="1" applyBorder="1" applyAlignment="1">
      <alignment horizontal="left"/>
    </xf>
    <xf numFmtId="0" fontId="43" fillId="0" borderId="0" xfId="0" applyFont="1" applyFill="1" applyBorder="1" applyAlignment="1"/>
    <xf numFmtId="44" fontId="43" fillId="0" borderId="0" xfId="1" applyFont="1" applyFill="1" applyBorder="1" applyAlignment="1">
      <alignment horizontal="left"/>
    </xf>
    <xf numFmtId="0" fontId="43" fillId="0" borderId="0" xfId="0" applyFont="1"/>
    <xf numFmtId="0" fontId="3" fillId="0" borderId="0" xfId="0" applyFont="1" applyBorder="1"/>
    <xf numFmtId="0" fontId="42" fillId="0" borderId="0" xfId="0" applyFont="1" applyFill="1" applyBorder="1" applyAlignment="1">
      <alignment horizontal="left"/>
    </xf>
    <xf numFmtId="0" fontId="4" fillId="0" borderId="0" xfId="0" applyFont="1" applyFill="1" applyBorder="1" applyAlignment="1">
      <alignment horizontal="left"/>
    </xf>
    <xf numFmtId="0" fontId="2" fillId="0" borderId="7" xfId="0" applyFont="1" applyFill="1" applyBorder="1" applyAlignment="1"/>
    <xf numFmtId="0" fontId="28" fillId="0" borderId="0" xfId="0" applyFont="1" applyFill="1" applyBorder="1" applyAlignment="1">
      <alignment horizontal="left"/>
    </xf>
    <xf numFmtId="0" fontId="28" fillId="0" borderId="1" xfId="0" applyFont="1" applyFill="1" applyBorder="1" applyAlignment="1">
      <alignment horizontal="left"/>
    </xf>
    <xf numFmtId="0" fontId="20" fillId="0" borderId="1" xfId="0" applyFont="1" applyFill="1" applyBorder="1"/>
    <xf numFmtId="0" fontId="20" fillId="0" borderId="1" xfId="0" applyFont="1" applyBorder="1"/>
    <xf numFmtId="0" fontId="28" fillId="0" borderId="1" xfId="0" applyFont="1" applyFill="1" applyBorder="1" applyAlignment="1"/>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4" fillId="0" borderId="0" xfId="0" applyFont="1" applyBorder="1" applyAlignment="1" applyProtection="1"/>
    <xf numFmtId="0" fontId="5" fillId="0" borderId="0" xfId="0" applyFont="1" applyBorder="1" applyAlignment="1" applyProtection="1"/>
    <xf numFmtId="0" fontId="5" fillId="0" borderId="0" xfId="0" applyFont="1" applyBorder="1" applyAlignment="1" applyProtection="1">
      <alignment horizontal="center"/>
    </xf>
    <xf numFmtId="0" fontId="13" fillId="0" borderId="0" xfId="0" applyFont="1" applyBorder="1" applyProtection="1"/>
    <xf numFmtId="0" fontId="4" fillId="0" borderId="0" xfId="0" applyFont="1" applyFill="1" applyBorder="1" applyAlignment="1" applyProtection="1">
      <alignment horizontal="center"/>
      <protection locked="0"/>
    </xf>
    <xf numFmtId="0" fontId="4" fillId="0" borderId="0" xfId="0" applyFont="1" applyFill="1" applyBorder="1" applyAlignment="1">
      <alignment horizontal="center"/>
    </xf>
    <xf numFmtId="0" fontId="4" fillId="0" borderId="7" xfId="0" applyFont="1" applyFill="1" applyBorder="1" applyAlignment="1" applyProtection="1">
      <alignment horizontal="center"/>
      <protection locked="0"/>
    </xf>
    <xf numFmtId="0" fontId="4" fillId="0" borderId="0" xfId="0" applyFont="1" applyFill="1" applyBorder="1" applyAlignment="1" applyProtection="1"/>
    <xf numFmtId="0" fontId="6" fillId="0" borderId="16" xfId="0" applyFont="1" applyBorder="1" applyAlignment="1" applyProtection="1">
      <alignment horizontal="left"/>
    </xf>
    <xf numFmtId="18" fontId="6" fillId="0" borderId="13" xfId="0" applyNumberFormat="1" applyFont="1" applyBorder="1" applyAlignment="1" applyProtection="1">
      <alignment horizontal="left" wrapText="1"/>
      <protection locked="0"/>
    </xf>
    <xf numFmtId="0" fontId="8" fillId="0" borderId="0" xfId="0" applyFont="1" applyFill="1" applyBorder="1" applyAlignment="1" applyProtection="1">
      <alignment horizontal="left" wrapText="1"/>
    </xf>
    <xf numFmtId="0" fontId="6" fillId="0" borderId="0" xfId="0" applyFont="1" applyFill="1" applyBorder="1" applyAlignment="1" applyProtection="1">
      <alignment horizontal="left" wrapText="1"/>
      <protection locked="0"/>
    </xf>
    <xf numFmtId="0" fontId="1" fillId="0" borderId="0" xfId="0" applyFont="1"/>
    <xf numFmtId="0" fontId="1" fillId="0" borderId="0" xfId="0" applyFont="1" applyAlignment="1"/>
    <xf numFmtId="0" fontId="32" fillId="0" borderId="0" xfId="0" applyFont="1" applyBorder="1" applyAlignment="1">
      <alignment horizontal="center"/>
    </xf>
    <xf numFmtId="0" fontId="4" fillId="0" borderId="0" xfId="0" applyFont="1" applyBorder="1" applyAlignment="1">
      <alignment horizontal="left"/>
    </xf>
    <xf numFmtId="0" fontId="42" fillId="0" borderId="0" xfId="0" applyFont="1" applyFill="1" applyBorder="1" applyAlignment="1">
      <alignment horizontal="left"/>
    </xf>
    <xf numFmtId="0" fontId="4" fillId="0" borderId="0" xfId="0" applyFont="1" applyBorder="1" applyAlignment="1">
      <alignment horizontal="left"/>
    </xf>
    <xf numFmtId="0" fontId="4" fillId="0" borderId="0" xfId="0" applyFont="1" applyAlignment="1">
      <alignment horizontal="left" vertical="top"/>
    </xf>
    <xf numFmtId="0" fontId="1" fillId="0" borderId="0" xfId="0" applyFont="1" applyBorder="1" applyAlignment="1"/>
    <xf numFmtId="0" fontId="2" fillId="0" borderId="0" xfId="0" applyFont="1" applyAlignment="1">
      <alignment vertical="center"/>
    </xf>
    <xf numFmtId="0" fontId="3" fillId="0" borderId="0" xfId="0" applyFont="1" applyFill="1" applyBorder="1" applyAlignment="1">
      <alignment horizontal="left"/>
    </xf>
    <xf numFmtId="0" fontId="3" fillId="0" borderId="0" xfId="0" applyFont="1" applyAlignment="1">
      <alignment horizontal="left" vertical="center" indent="2"/>
    </xf>
    <xf numFmtId="0" fontId="48" fillId="0" borderId="0" xfId="0" applyFont="1"/>
    <xf numFmtId="0" fontId="1" fillId="0" borderId="0" xfId="0" applyFont="1" applyBorder="1" applyAlignment="1" applyProtection="1">
      <alignment horizontal="left"/>
    </xf>
    <xf numFmtId="0" fontId="1" fillId="5" borderId="0" xfId="0" applyFont="1" applyFill="1"/>
    <xf numFmtId="0" fontId="7" fillId="0" borderId="0" xfId="0" applyFont="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18" fillId="0" borderId="0" xfId="0" applyFont="1"/>
    <xf numFmtId="0" fontId="17" fillId="0" borderId="0" xfId="0" applyFont="1" applyBorder="1"/>
    <xf numFmtId="0" fontId="17" fillId="0" borderId="0" xfId="0" applyFont="1" applyAlignment="1" applyProtection="1"/>
    <xf numFmtId="0" fontId="17" fillId="0" borderId="0" xfId="0" applyFont="1" applyBorder="1" applyProtection="1"/>
    <xf numFmtId="0" fontId="4" fillId="0" borderId="0" xfId="0" applyFont="1" applyBorder="1" applyAlignment="1">
      <alignment horizontal="left"/>
    </xf>
    <xf numFmtId="0" fontId="4" fillId="0" borderId="0" xfId="0" applyFont="1" applyFill="1" applyBorder="1" applyAlignment="1">
      <alignment horizontal="left"/>
    </xf>
    <xf numFmtId="0" fontId="1" fillId="0" borderId="0" xfId="0" applyFont="1" applyBorder="1" applyAlignment="1">
      <alignment horizontal="left"/>
    </xf>
    <xf numFmtId="0" fontId="4" fillId="0" borderId="26" xfId="0" applyFont="1" applyBorder="1" applyAlignment="1" applyProtection="1">
      <alignment wrapText="1"/>
    </xf>
    <xf numFmtId="0" fontId="3" fillId="0" borderId="0" xfId="0" applyFont="1" applyBorder="1" applyAlignment="1">
      <alignment horizontal="left" vertical="top"/>
    </xf>
    <xf numFmtId="0" fontId="3" fillId="0" borderId="0" xfId="0" applyFont="1" applyAlignment="1">
      <alignment vertical="top"/>
    </xf>
    <xf numFmtId="0" fontId="1" fillId="0" borderId="0" xfId="0" applyFont="1" applyBorder="1"/>
    <xf numFmtId="0" fontId="1" fillId="0" borderId="0" xfId="0" applyFont="1" applyFill="1" applyBorder="1"/>
    <xf numFmtId="0" fontId="1" fillId="0" borderId="0" xfId="0" applyFont="1" applyFill="1" applyBorder="1" applyAlignment="1">
      <alignment horizontal="left" wrapText="1"/>
    </xf>
    <xf numFmtId="0" fontId="1" fillId="0" borderId="0" xfId="0" applyFont="1" applyAlignment="1">
      <alignment horizontal="right" vertical="center"/>
    </xf>
    <xf numFmtId="0" fontId="28" fillId="0" borderId="0" xfId="0" applyFont="1" applyFill="1" applyBorder="1" applyAlignment="1"/>
    <xf numFmtId="0" fontId="1" fillId="0" borderId="0" xfId="0" applyFont="1" applyAlignment="1">
      <alignment horizontal="right"/>
    </xf>
    <xf numFmtId="0" fontId="23" fillId="7" borderId="0" xfId="0" applyFont="1" applyFill="1" applyBorder="1"/>
    <xf numFmtId="0" fontId="18" fillId="0" borderId="0" xfId="0" applyFont="1" applyAlignment="1">
      <alignment vertical="center"/>
    </xf>
    <xf numFmtId="0" fontId="65" fillId="0" borderId="0" xfId="0" applyFont="1" applyAlignment="1">
      <alignment vertical="center"/>
    </xf>
    <xf numFmtId="0" fontId="23" fillId="0" borderId="0" xfId="0" applyFont="1"/>
    <xf numFmtId="0" fontId="23" fillId="0" borderId="0" xfId="0" applyFont="1" applyBorder="1" applyAlignment="1" applyProtection="1"/>
    <xf numFmtId="0" fontId="23" fillId="0" borderId="0" xfId="0" applyFont="1" applyBorder="1" applyProtection="1"/>
    <xf numFmtId="0" fontId="23" fillId="0" borderId="0" xfId="0" applyFont="1" applyAlignment="1" applyProtection="1">
      <alignment horizontal="left"/>
    </xf>
    <xf numFmtId="0" fontId="23" fillId="0" borderId="0" xfId="0" applyFont="1" applyBorder="1" applyAlignment="1" applyProtection="1">
      <alignment horizontal="left"/>
    </xf>
    <xf numFmtId="0" fontId="23" fillId="0" borderId="7" xfId="0" applyFont="1" applyBorder="1" applyProtection="1"/>
    <xf numFmtId="0" fontId="23" fillId="0" borderId="7" xfId="0" applyFont="1" applyBorder="1" applyAlignment="1" applyProtection="1">
      <alignment horizontal="left"/>
    </xf>
    <xf numFmtId="0" fontId="23" fillId="0" borderId="7" xfId="0" applyFont="1" applyBorder="1" applyAlignment="1" applyProtection="1"/>
    <xf numFmtId="164" fontId="68" fillId="0" borderId="7" xfId="0" applyNumberFormat="1" applyFont="1" applyBorder="1" applyAlignment="1" applyProtection="1">
      <alignment horizontal="center"/>
    </xf>
    <xf numFmtId="0" fontId="23" fillId="0" borderId="0" xfId="0" applyFont="1" applyAlignment="1">
      <alignment vertical="center"/>
    </xf>
    <xf numFmtId="0" fontId="23" fillId="7" borderId="0" xfId="0" applyFont="1" applyFill="1" applyBorder="1" applyProtection="1">
      <protection locked="0"/>
    </xf>
    <xf numFmtId="0" fontId="23" fillId="7" borderId="0" xfId="0" applyFont="1" applyFill="1" applyBorder="1" applyAlignment="1" applyProtection="1">
      <protection locked="0"/>
    </xf>
    <xf numFmtId="0" fontId="72" fillId="7" borderId="0" xfId="0" applyFont="1" applyFill="1" applyBorder="1"/>
    <xf numFmtId="0" fontId="72" fillId="7" borderId="0" xfId="0" applyFont="1" applyFill="1" applyBorder="1" applyAlignment="1">
      <alignment vertical="center" wrapText="1"/>
    </xf>
    <xf numFmtId="14" fontId="68" fillId="0" borderId="0" xfId="0" applyNumberFormat="1" applyFont="1" applyBorder="1" applyAlignment="1" applyProtection="1"/>
    <xf numFmtId="165" fontId="68" fillId="0" borderId="0" xfId="0" applyNumberFormat="1" applyFont="1" applyBorder="1" applyAlignment="1" applyProtection="1"/>
    <xf numFmtId="0" fontId="68" fillId="0" borderId="0" xfId="0" applyNumberFormat="1" applyFont="1" applyBorder="1" applyAlignment="1" applyProtection="1"/>
    <xf numFmtId="0" fontId="68" fillId="0" borderId="0" xfId="0" applyFont="1" applyBorder="1" applyAlignment="1" applyProtection="1"/>
    <xf numFmtId="0" fontId="21" fillId="0" borderId="3" xfId="0" applyFont="1" applyBorder="1" applyAlignment="1" applyProtection="1"/>
    <xf numFmtId="0" fontId="21" fillId="0" borderId="0" xfId="0" applyFont="1" applyBorder="1" applyAlignment="1" applyProtection="1"/>
    <xf numFmtId="0" fontId="21" fillId="0" borderId="4" xfId="0" applyFont="1" applyBorder="1" applyAlignment="1" applyProtection="1"/>
    <xf numFmtId="0" fontId="6" fillId="0" borderId="0" xfId="0" applyFont="1" applyBorder="1" applyAlignment="1" applyProtection="1">
      <alignment horizontal="left"/>
    </xf>
    <xf numFmtId="0" fontId="18" fillId="0" borderId="0" xfId="0" applyFont="1" applyAlignment="1">
      <alignment horizontal="right"/>
    </xf>
    <xf numFmtId="0" fontId="1" fillId="0" borderId="7" xfId="0" applyFont="1" applyBorder="1" applyAlignment="1"/>
    <xf numFmtId="44" fontId="7" fillId="0" borderId="8" xfId="1" applyFont="1" applyFill="1" applyBorder="1" applyAlignment="1" applyProtection="1">
      <alignment horizontal="left" wrapText="1"/>
      <protection locked="0"/>
    </xf>
    <xf numFmtId="44" fontId="7" fillId="0" borderId="32" xfId="1" applyFont="1" applyFill="1" applyBorder="1" applyAlignment="1" applyProtection="1">
      <alignment horizontal="left" wrapText="1"/>
      <protection locked="0"/>
    </xf>
    <xf numFmtId="44" fontId="6" fillId="0" borderId="12" xfId="1" applyFont="1" applyFill="1" applyBorder="1" applyAlignment="1" applyProtection="1">
      <alignment horizontal="left" wrapText="1"/>
    </xf>
    <xf numFmtId="44" fontId="7" fillId="0" borderId="9" xfId="1" applyFont="1" applyFill="1" applyBorder="1" applyAlignment="1" applyProtection="1">
      <alignment horizontal="left" wrapText="1"/>
    </xf>
    <xf numFmtId="44" fontId="32" fillId="0" borderId="0" xfId="1" applyFont="1" applyFill="1" applyBorder="1" applyAlignment="1">
      <alignment horizontal="left"/>
    </xf>
    <xf numFmtId="0" fontId="4" fillId="0" borderId="0" xfId="0" applyFont="1" applyFill="1" applyBorder="1" applyAlignment="1">
      <alignment horizontal="left"/>
    </xf>
    <xf numFmtId="164" fontId="68" fillId="0" borderId="13" xfId="0" applyNumberFormat="1" applyFont="1" applyBorder="1" applyAlignment="1" applyProtection="1">
      <alignment horizontal="center"/>
    </xf>
    <xf numFmtId="0" fontId="23" fillId="8" borderId="13" xfId="0" applyFont="1" applyFill="1" applyBorder="1" applyProtection="1"/>
    <xf numFmtId="0" fontId="23" fillId="8" borderId="13" xfId="0" applyFont="1" applyFill="1" applyBorder="1"/>
    <xf numFmtId="18" fontId="68" fillId="8" borderId="13" xfId="0" applyNumberFormat="1" applyFont="1" applyFill="1" applyBorder="1" applyAlignment="1" applyProtection="1"/>
    <xf numFmtId="0" fontId="23" fillId="8" borderId="0" xfId="0" applyFont="1" applyFill="1" applyProtection="1"/>
    <xf numFmtId="0" fontId="23" fillId="8" borderId="0" xfId="0" applyFont="1" applyFill="1"/>
    <xf numFmtId="0" fontId="23" fillId="0" borderId="0" xfId="0" applyFont="1" applyAlignment="1" applyProtection="1"/>
    <xf numFmtId="0" fontId="6" fillId="0" borderId="14" xfId="0" applyFont="1" applyBorder="1" applyAlignment="1" applyProtection="1">
      <alignment horizontal="left" wrapText="1"/>
      <protection locked="0"/>
    </xf>
    <xf numFmtId="18" fontId="6" fillId="0" borderId="0" xfId="0" applyNumberFormat="1" applyFont="1" applyBorder="1" applyAlignment="1" applyProtection="1">
      <alignment horizontal="left" wrapText="1"/>
      <protection locked="0"/>
    </xf>
    <xf numFmtId="49" fontId="6" fillId="0" borderId="8" xfId="0" applyNumberFormat="1" applyFont="1" applyBorder="1" applyAlignment="1" applyProtection="1">
      <alignment horizontal="left"/>
      <protection locked="0"/>
    </xf>
    <xf numFmtId="49" fontId="7" fillId="0" borderId="8" xfId="0" applyNumberFormat="1" applyFont="1" applyBorder="1" applyAlignment="1" applyProtection="1">
      <alignment horizontal="left"/>
      <protection locked="0"/>
    </xf>
    <xf numFmtId="49" fontId="7" fillId="0" borderId="14" xfId="0" applyNumberFormat="1" applyFont="1" applyBorder="1" applyAlignment="1" applyProtection="1">
      <alignment horizontal="left"/>
      <protection locked="0"/>
    </xf>
    <xf numFmtId="0" fontId="1" fillId="0" borderId="0" xfId="0" applyFont="1" applyFill="1" applyBorder="1" applyAlignment="1"/>
    <xf numFmtId="0" fontId="1" fillId="0" borderId="0" xfId="0" applyFont="1" applyAlignment="1">
      <alignment horizontal="left"/>
    </xf>
    <xf numFmtId="0" fontId="6" fillId="0" borderId="8" xfId="0" applyFont="1" applyFill="1" applyBorder="1" applyAlignment="1" applyProtection="1">
      <alignment horizontal="left" wrapText="1"/>
      <protection locked="0"/>
    </xf>
    <xf numFmtId="0" fontId="7" fillId="0" borderId="0" xfId="0" applyFont="1" applyFill="1" applyBorder="1" applyAlignment="1" applyProtection="1">
      <alignment horizontal="left" wrapText="1"/>
    </xf>
    <xf numFmtId="0" fontId="6" fillId="0" borderId="8" xfId="0" applyFont="1" applyBorder="1" applyAlignment="1" applyProtection="1">
      <alignment horizontal="left"/>
      <protection locked="0"/>
    </xf>
    <xf numFmtId="0" fontId="73" fillId="0" borderId="0" xfId="0" applyFont="1" applyBorder="1" applyAlignment="1" applyProtection="1">
      <alignment horizontal="right" vertical="center" wrapText="1"/>
    </xf>
    <xf numFmtId="164" fontId="6" fillId="0" borderId="8" xfId="0" applyNumberFormat="1" applyFont="1" applyBorder="1" applyAlignment="1" applyProtection="1">
      <alignment horizontal="left"/>
      <protection locked="0"/>
    </xf>
    <xf numFmtId="18" fontId="6" fillId="0" borderId="8" xfId="0" applyNumberFormat="1" applyFont="1" applyBorder="1" applyAlignment="1" applyProtection="1">
      <alignment horizontal="left"/>
    </xf>
    <xf numFmtId="0" fontId="6" fillId="0" borderId="8" xfId="0" applyFont="1" applyBorder="1" applyAlignment="1" applyProtection="1">
      <alignment horizontal="left"/>
    </xf>
    <xf numFmtId="15" fontId="6" fillId="0" borderId="14" xfId="0" applyNumberFormat="1" applyFont="1" applyBorder="1" applyAlignment="1" applyProtection="1">
      <alignment horizontal="left"/>
      <protection locked="0"/>
    </xf>
    <xf numFmtId="15" fontId="6" fillId="0" borderId="9" xfId="0" applyNumberFormat="1" applyFont="1" applyBorder="1" applyAlignment="1" applyProtection="1">
      <alignment horizontal="left"/>
      <protection locked="0"/>
    </xf>
    <xf numFmtId="0" fontId="54" fillId="5" borderId="0" xfId="0" applyFont="1" applyFill="1" applyAlignment="1">
      <alignment vertical="center"/>
    </xf>
    <xf numFmtId="0" fontId="6" fillId="5" borderId="0" xfId="0" applyFont="1" applyFill="1" applyAlignment="1">
      <alignment vertical="center"/>
    </xf>
    <xf numFmtId="0" fontId="8" fillId="5" borderId="0" xfId="0" applyFont="1" applyFill="1" applyAlignment="1">
      <alignment horizontal="right" vertical="center"/>
    </xf>
    <xf numFmtId="0" fontId="6" fillId="5" borderId="0" xfId="0" applyFont="1" applyFill="1" applyAlignment="1">
      <alignment horizontal="center" vertical="center"/>
    </xf>
    <xf numFmtId="0" fontId="54" fillId="5" borderId="0" xfId="0" applyFont="1" applyFill="1" applyAlignment="1">
      <alignment horizontal="right" vertical="center"/>
    </xf>
    <xf numFmtId="0" fontId="55" fillId="5" borderId="0" xfId="0" applyFont="1" applyFill="1" applyAlignment="1">
      <alignment horizontal="left" vertical="center"/>
    </xf>
    <xf numFmtId="0" fontId="24" fillId="5" borderId="0" xfId="0" applyFont="1" applyFill="1" applyAlignment="1">
      <alignment horizontal="left" vertical="center" wrapText="1"/>
    </xf>
    <xf numFmtId="0" fontId="58" fillId="5" borderId="0" xfId="0" applyFont="1" applyFill="1" applyAlignment="1">
      <alignment vertical="center"/>
    </xf>
    <xf numFmtId="0" fontId="59" fillId="5" borderId="0" xfId="0" applyFont="1" applyFill="1" applyAlignment="1">
      <alignment vertical="center"/>
    </xf>
    <xf numFmtId="0" fontId="1" fillId="5" borderId="26" xfId="0" applyFont="1" applyFill="1" applyBorder="1"/>
    <xf numFmtId="0" fontId="1" fillId="5" borderId="0" xfId="0" applyFont="1" applyFill="1" applyBorder="1"/>
    <xf numFmtId="0" fontId="1" fillId="5" borderId="0" xfId="0" applyFont="1" applyFill="1" applyAlignment="1">
      <alignment vertical="center"/>
    </xf>
    <xf numFmtId="0" fontId="62" fillId="5" borderId="0" xfId="0" applyFont="1" applyFill="1" applyAlignment="1">
      <alignment vertical="center"/>
    </xf>
    <xf numFmtId="0" fontId="63" fillId="5" borderId="0" xfId="0" applyFont="1" applyFill="1" applyAlignment="1">
      <alignment vertical="center"/>
    </xf>
    <xf numFmtId="0" fontId="1" fillId="5" borderId="0" xfId="0" applyFont="1" applyFill="1" applyAlignment="1">
      <alignment horizontal="right"/>
    </xf>
    <xf numFmtId="0" fontId="28" fillId="0" borderId="1" xfId="0" applyFont="1" applyFill="1" applyBorder="1" applyAlignment="1">
      <alignment horizontal="right"/>
    </xf>
    <xf numFmtId="0" fontId="79" fillId="0" borderId="0" xfId="0" applyFont="1" applyAlignment="1">
      <alignment vertical="center"/>
    </xf>
    <xf numFmtId="0" fontId="0" fillId="0" borderId="0" xfId="0" applyAlignment="1">
      <alignment horizontal="left" vertical="center" indent="2"/>
    </xf>
    <xf numFmtId="0" fontId="78" fillId="0" borderId="0" xfId="0" applyFont="1" applyAlignment="1">
      <alignment vertical="center" wrapText="1"/>
    </xf>
    <xf numFmtId="0" fontId="79" fillId="0" borderId="0" xfId="0" applyFont="1" applyAlignment="1">
      <alignment vertical="center" wrapText="1"/>
    </xf>
    <xf numFmtId="0" fontId="0" fillId="0" borderId="0" xfId="0" applyAlignment="1">
      <alignment vertical="center" wrapText="1"/>
    </xf>
    <xf numFmtId="0" fontId="78" fillId="0" borderId="0" xfId="0" applyFont="1" applyAlignment="1">
      <alignment vertical="center"/>
    </xf>
    <xf numFmtId="0" fontId="0" fillId="0" borderId="0" xfId="0" applyAlignment="1">
      <alignment vertical="top" wrapText="1"/>
    </xf>
    <xf numFmtId="0" fontId="81" fillId="0" borderId="0" xfId="0" applyFont="1" applyAlignment="1">
      <alignment vertical="center" wrapText="1"/>
    </xf>
    <xf numFmtId="0" fontId="83" fillId="0" borderId="0" xfId="0" applyFont="1" applyAlignment="1">
      <alignment vertical="center" wrapText="1"/>
    </xf>
    <xf numFmtId="0" fontId="86" fillId="0" borderId="0" xfId="0" applyFont="1" applyAlignment="1">
      <alignment vertical="center" wrapText="1"/>
    </xf>
    <xf numFmtId="0" fontId="78" fillId="0" borderId="0" xfId="0" applyFont="1" applyAlignment="1">
      <alignment horizontal="left" vertical="center"/>
    </xf>
    <xf numFmtId="0" fontId="78" fillId="0" borderId="0" xfId="0" applyFont="1" applyAlignment="1">
      <alignment horizontal="left" vertical="center" wrapText="1"/>
    </xf>
    <xf numFmtId="0" fontId="79" fillId="0" borderId="0" xfId="0" applyFont="1" applyAlignment="1">
      <alignment horizontal="left" vertical="center"/>
    </xf>
    <xf numFmtId="0" fontId="78" fillId="0" borderId="0" xfId="0" applyFont="1" applyAlignment="1">
      <alignment horizontal="left"/>
    </xf>
    <xf numFmtId="0" fontId="79" fillId="0" borderId="0" xfId="0" applyFont="1" applyAlignment="1">
      <alignment horizontal="left" vertical="center" wrapText="1"/>
    </xf>
    <xf numFmtId="0" fontId="82" fillId="0" borderId="0" xfId="0" applyFont="1" applyAlignment="1">
      <alignment horizontal="left" vertical="center" wrapText="1"/>
    </xf>
    <xf numFmtId="0" fontId="79" fillId="10" borderId="0" xfId="0" applyFont="1" applyFill="1" applyAlignment="1">
      <alignment horizontal="left" vertical="center"/>
    </xf>
    <xf numFmtId="0" fontId="0" fillId="10" borderId="0" xfId="0" applyFill="1"/>
    <xf numFmtId="0" fontId="1" fillId="10" borderId="0" xfId="0" applyFont="1" applyFill="1"/>
    <xf numFmtId="0" fontId="6" fillId="0" borderId="0" xfId="0" applyFont="1" applyFill="1" applyBorder="1" applyAlignment="1" applyProtection="1">
      <alignment horizontal="left" vertical="center" wrapText="1"/>
    </xf>
    <xf numFmtId="0" fontId="19" fillId="4" borderId="8" xfId="0" applyFont="1" applyFill="1" applyBorder="1" applyAlignment="1" applyProtection="1">
      <alignment horizontal="center" vertical="center"/>
    </xf>
    <xf numFmtId="0" fontId="19" fillId="4" borderId="8" xfId="0" applyFont="1" applyFill="1" applyBorder="1" applyAlignment="1" applyProtection="1">
      <alignment horizontal="center" vertical="top"/>
    </xf>
    <xf numFmtId="0" fontId="66" fillId="5" borderId="13" xfId="0" applyFont="1" applyFill="1" applyBorder="1" applyProtection="1"/>
    <xf numFmtId="0" fontId="23" fillId="5" borderId="13" xfId="0" applyFont="1" applyFill="1" applyBorder="1" applyProtection="1"/>
    <xf numFmtId="0" fontId="23" fillId="7" borderId="0" xfId="0" applyFont="1" applyFill="1" applyAlignment="1" applyProtection="1">
      <alignment vertical="center"/>
    </xf>
    <xf numFmtId="0" fontId="23" fillId="7" borderId="0" xfId="0" applyFont="1" applyFill="1" applyProtection="1"/>
    <xf numFmtId="0" fontId="23" fillId="7" borderId="0" xfId="0" applyFont="1" applyFill="1" applyBorder="1" applyAlignment="1" applyProtection="1">
      <alignment vertical="center"/>
    </xf>
    <xf numFmtId="0" fontId="68" fillId="7" borderId="0" xfId="0" applyFont="1" applyFill="1" applyBorder="1" applyAlignment="1" applyProtection="1">
      <alignment horizontal="left" vertical="center"/>
    </xf>
    <xf numFmtId="0" fontId="1" fillId="0" borderId="0" xfId="0" applyFont="1" applyBorder="1" applyProtection="1"/>
    <xf numFmtId="0" fontId="1" fillId="0" borderId="0" xfId="0" applyFont="1" applyFill="1" applyBorder="1" applyAlignment="1" applyProtection="1"/>
    <xf numFmtId="0" fontId="17" fillId="0" borderId="2" xfId="0" applyFont="1" applyBorder="1"/>
    <xf numFmtId="0" fontId="18" fillId="0" borderId="2" xfId="0" applyFont="1" applyBorder="1"/>
    <xf numFmtId="0" fontId="23" fillId="7" borderId="0" xfId="0" applyFont="1" applyFill="1" applyBorder="1" applyAlignment="1"/>
    <xf numFmtId="0" fontId="66" fillId="7" borderId="0" xfId="0" applyFont="1" applyFill="1" applyBorder="1" applyAlignment="1"/>
    <xf numFmtId="0" fontId="69" fillId="7" borderId="0" xfId="0" applyFont="1" applyFill="1" applyBorder="1"/>
    <xf numFmtId="0" fontId="71" fillId="7" borderId="0" xfId="0" applyFont="1" applyFill="1" applyBorder="1" applyAlignment="1">
      <alignment vertical="center"/>
    </xf>
    <xf numFmtId="0" fontId="23" fillId="7" borderId="0" xfId="0" applyFont="1" applyFill="1" applyBorder="1" applyAlignment="1">
      <alignment vertical="center"/>
    </xf>
    <xf numFmtId="0" fontId="89" fillId="7" borderId="0" xfId="0" applyFont="1" applyFill="1" applyBorder="1"/>
    <xf numFmtId="0" fontId="89" fillId="7" borderId="0" xfId="0" applyFont="1" applyFill="1" applyBorder="1" applyProtection="1">
      <protection locked="0"/>
    </xf>
    <xf numFmtId="14" fontId="6" fillId="0" borderId="8" xfId="0" applyNumberFormat="1" applyFont="1" applyBorder="1" applyAlignment="1" applyProtection="1">
      <alignment horizontal="left"/>
      <protection locked="0"/>
    </xf>
    <xf numFmtId="0" fontId="44" fillId="0" borderId="0" xfId="0" applyFont="1" applyFill="1" applyBorder="1" applyAlignment="1" applyProtection="1">
      <alignment horizontal="left" wrapText="1"/>
    </xf>
    <xf numFmtId="0" fontId="79" fillId="0" borderId="0" xfId="0" applyFont="1" applyAlignment="1">
      <alignment horizontal="left" vertical="center" wrapText="1"/>
    </xf>
    <xf numFmtId="0" fontId="78" fillId="0" borderId="0" xfId="0" applyFont="1" applyAlignment="1">
      <alignment horizontal="left" vertical="center" wrapText="1"/>
    </xf>
    <xf numFmtId="0" fontId="78" fillId="3" borderId="0" xfId="0" applyFont="1" applyFill="1" applyAlignment="1">
      <alignment horizontal="center" vertical="center" wrapText="1"/>
    </xf>
    <xf numFmtId="0" fontId="79" fillId="0" borderId="0" xfId="0" applyFont="1" applyAlignment="1">
      <alignment vertical="center" wrapText="1"/>
    </xf>
    <xf numFmtId="0" fontId="79" fillId="3" borderId="0" xfId="0" applyFont="1" applyFill="1" applyAlignment="1">
      <alignment horizontal="center" vertical="center" wrapText="1"/>
    </xf>
    <xf numFmtId="0" fontId="84" fillId="0" borderId="0" xfId="0" applyFont="1" applyAlignment="1">
      <alignment horizontal="left" vertical="center" wrapText="1"/>
    </xf>
    <xf numFmtId="0" fontId="83" fillId="0" borderId="0" xfId="0" applyFont="1" applyAlignment="1">
      <alignment vertical="center" wrapText="1"/>
    </xf>
    <xf numFmtId="0" fontId="38" fillId="0" borderId="0" xfId="0" applyFont="1" applyFill="1" applyBorder="1" applyAlignment="1" applyProtection="1">
      <alignment horizontal="left" wrapText="1"/>
    </xf>
    <xf numFmtId="0" fontId="44" fillId="9" borderId="0" xfId="0" applyFont="1" applyFill="1" applyBorder="1" applyAlignment="1" applyProtection="1">
      <alignment horizontal="left" wrapText="1"/>
    </xf>
    <xf numFmtId="0" fontId="6" fillId="0" borderId="8" xfId="0" applyFont="1" applyBorder="1" applyAlignment="1" applyProtection="1">
      <alignment horizontal="left"/>
      <protection locked="0"/>
    </xf>
    <xf numFmtId="0" fontId="28" fillId="0" borderId="8" xfId="0" applyFont="1" applyFill="1" applyBorder="1" applyAlignment="1" applyProtection="1">
      <alignment horizontal="left" vertical="top" wrapText="1"/>
    </xf>
    <xf numFmtId="0" fontId="6" fillId="0" borderId="8" xfId="0" applyFont="1" applyBorder="1" applyAlignment="1" applyProtection="1">
      <alignment horizontal="left" wrapText="1"/>
      <protection locked="0"/>
    </xf>
    <xf numFmtId="0" fontId="11" fillId="0" borderId="0" xfId="0" applyFont="1" applyBorder="1" applyAlignment="1">
      <alignment horizontal="center" vertical="center"/>
    </xf>
    <xf numFmtId="0" fontId="7" fillId="0" borderId="0" xfId="0" applyFont="1" applyFill="1" applyBorder="1" applyAlignment="1" applyProtection="1">
      <alignment horizontal="left" wrapText="1"/>
    </xf>
    <xf numFmtId="0" fontId="6" fillId="0" borderId="0" xfId="0" applyFont="1" applyFill="1" applyBorder="1" applyAlignment="1" applyProtection="1">
      <alignment horizontal="left" wrapText="1"/>
    </xf>
    <xf numFmtId="0" fontId="40" fillId="2" borderId="0" xfId="0" applyFont="1" applyFill="1" applyBorder="1" applyAlignment="1" applyProtection="1">
      <alignment horizontal="left" wrapText="1"/>
    </xf>
    <xf numFmtId="0" fontId="50" fillId="0" borderId="0" xfId="0" applyFont="1" applyAlignment="1" applyProtection="1">
      <alignment horizontal="center" vertical="center" wrapText="1"/>
    </xf>
    <xf numFmtId="0" fontId="27" fillId="0" borderId="8"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8" fillId="0" borderId="8" xfId="0" applyFont="1" applyFill="1" applyBorder="1" applyAlignment="1" applyProtection="1">
      <alignment horizontal="left" vertical="center" wrapText="1"/>
    </xf>
    <xf numFmtId="0" fontId="41" fillId="0" borderId="0" xfId="0" applyFont="1" applyAlignment="1" applyProtection="1">
      <alignment horizontal="center" vertical="center"/>
    </xf>
    <xf numFmtId="0" fontId="6" fillId="0" borderId="21" xfId="0" applyNumberFormat="1" applyFont="1" applyBorder="1" applyAlignment="1" applyProtection="1">
      <alignment horizontal="left" wrapText="1"/>
      <protection locked="0"/>
    </xf>
    <xf numFmtId="0" fontId="7" fillId="0" borderId="19" xfId="0" applyNumberFormat="1" applyFont="1" applyBorder="1" applyAlignment="1" applyProtection="1">
      <alignment horizontal="left" wrapText="1"/>
      <protection locked="0"/>
    </xf>
    <xf numFmtId="0" fontId="7" fillId="0" borderId="22" xfId="0" applyNumberFormat="1" applyFont="1" applyBorder="1" applyAlignment="1" applyProtection="1">
      <alignment horizontal="left" wrapText="1"/>
      <protection locked="0"/>
    </xf>
    <xf numFmtId="49" fontId="6" fillId="0" borderId="9" xfId="0" applyNumberFormat="1" applyFont="1" applyBorder="1" applyAlignment="1" applyProtection="1">
      <alignment horizontal="left" wrapText="1"/>
      <protection locked="0"/>
    </xf>
    <xf numFmtId="49" fontId="7" fillId="0" borderId="9" xfId="0" applyNumberFormat="1" applyFont="1" applyBorder="1" applyAlignment="1" applyProtection="1">
      <alignment horizontal="left" wrapText="1"/>
      <protection locked="0"/>
    </xf>
    <xf numFmtId="0" fontId="20" fillId="0" borderId="8" xfId="0" applyFont="1" applyFill="1" applyBorder="1" applyAlignment="1" applyProtection="1">
      <alignment horizontal="left" vertical="top" wrapText="1"/>
    </xf>
    <xf numFmtId="0" fontId="28" fillId="0" borderId="0" xfId="0" applyFont="1" applyBorder="1" applyAlignment="1">
      <alignment horizontal="justify" vertical="center"/>
    </xf>
    <xf numFmtId="0" fontId="20" fillId="0" borderId="0" xfId="0" applyFont="1" applyBorder="1" applyAlignment="1">
      <alignment horizontal="justify" vertical="center"/>
    </xf>
    <xf numFmtId="0" fontId="38" fillId="0" borderId="0" xfId="0" applyFont="1" applyAlignment="1">
      <alignment wrapText="1"/>
    </xf>
    <xf numFmtId="0" fontId="37" fillId="0" borderId="0" xfId="0" applyFont="1" applyFill="1" applyBorder="1" applyAlignment="1" applyProtection="1">
      <alignment horizontal="left" wrapText="1"/>
    </xf>
    <xf numFmtId="0" fontId="6" fillId="0" borderId="8" xfId="0" applyFont="1" applyFill="1" applyBorder="1" applyAlignment="1" applyProtection="1">
      <alignment horizontal="left" wrapText="1"/>
      <protection locked="0"/>
    </xf>
    <xf numFmtId="0" fontId="44" fillId="9" borderId="0" xfId="0" applyFont="1" applyFill="1" applyBorder="1" applyAlignment="1" applyProtection="1">
      <alignment horizontal="left" vertical="center" wrapText="1"/>
    </xf>
    <xf numFmtId="49" fontId="7" fillId="0" borderId="21" xfId="0" applyNumberFormat="1" applyFont="1" applyBorder="1" applyAlignment="1" applyProtection="1">
      <alignment horizontal="left" wrapText="1"/>
      <protection locked="0"/>
    </xf>
    <xf numFmtId="49" fontId="7" fillId="0" borderId="19" xfId="0" applyNumberFormat="1" applyFont="1" applyBorder="1" applyAlignment="1" applyProtection="1">
      <alignment horizontal="left" wrapText="1"/>
      <protection locked="0"/>
    </xf>
    <xf numFmtId="49" fontId="7" fillId="0" borderId="22" xfId="0" applyNumberFormat="1" applyFont="1" applyBorder="1" applyAlignment="1" applyProtection="1">
      <alignment horizontal="left" wrapText="1"/>
      <protection locked="0"/>
    </xf>
    <xf numFmtId="0" fontId="7" fillId="0" borderId="21" xfId="0" applyNumberFormat="1" applyFont="1" applyBorder="1" applyAlignment="1" applyProtection="1">
      <alignment horizontal="left" wrapText="1"/>
      <protection locked="0"/>
    </xf>
    <xf numFmtId="0" fontId="6" fillId="0" borderId="21" xfId="0" applyFont="1" applyBorder="1" applyAlignment="1" applyProtection="1">
      <alignment horizontal="left" wrapText="1"/>
      <protection locked="0"/>
    </xf>
    <xf numFmtId="0" fontId="6" fillId="0" borderId="19" xfId="0" applyFont="1" applyBorder="1" applyAlignment="1" applyProtection="1">
      <alignment horizontal="left" wrapText="1"/>
      <protection locked="0"/>
    </xf>
    <xf numFmtId="0" fontId="6" fillId="0" borderId="22" xfId="0" applyFont="1" applyBorder="1" applyAlignment="1" applyProtection="1">
      <alignment horizontal="left" wrapText="1"/>
      <protection locked="0"/>
    </xf>
    <xf numFmtId="0" fontId="7" fillId="0" borderId="14" xfId="0" applyFont="1" applyBorder="1" applyAlignment="1" applyProtection="1">
      <alignment horizontal="left"/>
      <protection locked="0"/>
    </xf>
    <xf numFmtId="49" fontId="7" fillId="0" borderId="8" xfId="0" applyNumberFormat="1" applyFont="1" applyBorder="1" applyAlignment="1" applyProtection="1">
      <alignment horizontal="left"/>
      <protection locked="0"/>
    </xf>
    <xf numFmtId="0" fontId="87" fillId="5" borderId="8" xfId="0" applyFont="1" applyFill="1" applyBorder="1" applyAlignment="1" applyProtection="1">
      <alignment horizontal="left" wrapText="1"/>
    </xf>
    <xf numFmtId="0" fontId="1" fillId="0" borderId="0" xfId="0" applyFont="1" applyFill="1" applyAlignment="1">
      <alignment horizontal="right"/>
    </xf>
    <xf numFmtId="0" fontId="6" fillId="5" borderId="0" xfId="0" applyFont="1" applyFill="1" applyAlignment="1">
      <alignment horizontal="left" vertical="center"/>
    </xf>
    <xf numFmtId="0" fontId="55" fillId="5" borderId="7" xfId="0" applyFont="1" applyFill="1" applyBorder="1" applyAlignment="1">
      <alignment horizontal="left" vertical="center"/>
    </xf>
    <xf numFmtId="0" fontId="56" fillId="5" borderId="0" xfId="0" applyFont="1" applyFill="1" applyAlignment="1">
      <alignment horizontal="center" vertical="center"/>
    </xf>
    <xf numFmtId="0" fontId="1" fillId="5" borderId="2" xfId="0" applyFont="1" applyFill="1" applyBorder="1" applyAlignment="1">
      <alignment horizontal="center"/>
    </xf>
    <xf numFmtId="0" fontId="24" fillId="5" borderId="0" xfId="0" applyFont="1" applyFill="1" applyAlignment="1">
      <alignment horizontal="left" vertical="center" wrapText="1"/>
    </xf>
    <xf numFmtId="0" fontId="54" fillId="5" borderId="0" xfId="0" applyFont="1" applyFill="1" applyAlignment="1">
      <alignment horizontal="right" vertical="center"/>
    </xf>
    <xf numFmtId="0" fontId="60" fillId="5" borderId="0" xfId="0" applyFont="1" applyFill="1" applyBorder="1" applyAlignment="1">
      <alignment horizontal="center" vertical="center" wrapText="1"/>
    </xf>
    <xf numFmtId="0" fontId="61" fillId="5" borderId="2" xfId="0" applyFont="1" applyFill="1" applyBorder="1" applyAlignment="1">
      <alignment horizontal="center"/>
    </xf>
    <xf numFmtId="0" fontId="5" fillId="5" borderId="0" xfId="0" applyFont="1" applyFill="1" applyAlignment="1">
      <alignment horizontal="left" vertical="center" wrapText="1"/>
    </xf>
    <xf numFmtId="0" fontId="1" fillId="0" borderId="0" xfId="0" applyNumberFormat="1" applyFont="1" applyBorder="1" applyAlignment="1">
      <alignment horizontal="center"/>
    </xf>
    <xf numFmtId="0" fontId="32" fillId="0" borderId="7" xfId="0" applyFont="1" applyBorder="1" applyAlignment="1">
      <alignment horizontal="left"/>
    </xf>
    <xf numFmtId="49" fontId="75" fillId="0" borderId="0" xfId="0" applyNumberFormat="1" applyFont="1" applyFill="1" applyBorder="1" applyAlignment="1">
      <alignment horizontal="center"/>
    </xf>
    <xf numFmtId="0" fontId="16"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horizontal="right"/>
    </xf>
    <xf numFmtId="0" fontId="2" fillId="0" borderId="0" xfId="0" applyFont="1" applyBorder="1" applyAlignment="1">
      <alignment horizontal="left" wrapText="1"/>
    </xf>
    <xf numFmtId="0" fontId="35" fillId="0" borderId="7" xfId="0" applyFont="1" applyBorder="1" applyAlignment="1">
      <alignment horizontal="center"/>
    </xf>
    <xf numFmtId="0" fontId="32" fillId="0" borderId="7" xfId="0" applyFont="1" applyBorder="1" applyAlignment="1">
      <alignment horizontal="center"/>
    </xf>
    <xf numFmtId="0" fontId="28" fillId="0" borderId="7" xfId="0" applyFont="1" applyBorder="1" applyAlignment="1">
      <alignment horizontal="left" vertical="top" wrapText="1"/>
    </xf>
    <xf numFmtId="0" fontId="28" fillId="0" borderId="7" xfId="0" applyFont="1" applyBorder="1" applyAlignment="1">
      <alignment horizontal="left" vertical="top"/>
    </xf>
    <xf numFmtId="0" fontId="15" fillId="0" borderId="13" xfId="0" applyFont="1" applyBorder="1" applyAlignment="1">
      <alignment horizontal="left" wrapText="1"/>
    </xf>
    <xf numFmtId="14" fontId="32" fillId="0" borderId="7" xfId="0" applyNumberFormat="1" applyFont="1" applyBorder="1" applyAlignment="1">
      <alignment horizontal="center"/>
    </xf>
    <xf numFmtId="0" fontId="74" fillId="0" borderId="7" xfId="0" applyFont="1" applyBorder="1" applyAlignment="1">
      <alignment horizontal="left"/>
    </xf>
    <xf numFmtId="0" fontId="3" fillId="0" borderId="0" xfId="0" applyFont="1" applyBorder="1" applyAlignment="1">
      <alignment horizontal="center" vertical="top" wrapText="1"/>
    </xf>
    <xf numFmtId="164" fontId="3" fillId="0" borderId="0" xfId="0" applyNumberFormat="1" applyFont="1" applyBorder="1" applyAlignment="1">
      <alignment horizontal="center" vertical="top" wrapText="1"/>
    </xf>
    <xf numFmtId="164" fontId="76" fillId="0" borderId="7" xfId="0" applyNumberFormat="1" applyFont="1" applyBorder="1" applyAlignment="1">
      <alignment horizontal="center" vertical="center"/>
    </xf>
    <xf numFmtId="0" fontId="3" fillId="0" borderId="0" xfId="0" applyFont="1" applyBorder="1" applyAlignment="1">
      <alignment horizontal="left" vertical="top" wrapText="1"/>
    </xf>
    <xf numFmtId="44" fontId="75" fillId="0" borderId="8" xfId="1" applyFont="1" applyFill="1" applyBorder="1" applyAlignment="1">
      <alignment horizontal="left"/>
    </xf>
    <xf numFmtId="166" fontId="4" fillId="0" borderId="19" xfId="0" applyNumberFormat="1" applyFont="1" applyFill="1" applyBorder="1" applyAlignment="1" applyProtection="1">
      <alignment horizontal="left"/>
      <protection locked="0"/>
    </xf>
    <xf numFmtId="166" fontId="32" fillId="0" borderId="7" xfId="0" applyNumberFormat="1" applyFont="1" applyFill="1" applyBorder="1" applyAlignment="1" applyProtection="1">
      <alignment horizontal="left"/>
      <protection locked="0"/>
    </xf>
    <xf numFmtId="0" fontId="3" fillId="0" borderId="0" xfId="0" applyFont="1" applyFill="1" applyBorder="1" applyAlignment="1">
      <alignment horizontal="left"/>
    </xf>
    <xf numFmtId="0" fontId="32" fillId="0" borderId="7" xfId="0" applyFont="1" applyFill="1" applyBorder="1" applyAlignment="1" applyProtection="1">
      <alignment horizontal="left"/>
      <protection locked="0"/>
    </xf>
    <xf numFmtId="44" fontId="32" fillId="0" borderId="27" xfId="1" applyFont="1" applyFill="1" applyBorder="1" applyAlignment="1">
      <alignment horizontal="left"/>
    </xf>
    <xf numFmtId="44" fontId="32" fillId="0" borderId="28" xfId="1" applyFont="1" applyFill="1" applyBorder="1" applyAlignment="1">
      <alignment horizontal="left"/>
    </xf>
    <xf numFmtId="44" fontId="32" fillId="0" borderId="29" xfId="1"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44" fontId="32" fillId="0" borderId="0" xfId="1" applyFont="1" applyFill="1" applyBorder="1" applyAlignment="1">
      <alignment horizontal="left"/>
    </xf>
    <xf numFmtId="44" fontId="75" fillId="0" borderId="8" xfId="1" applyFont="1" applyFill="1" applyBorder="1" applyAlignment="1">
      <alignment horizontal="center"/>
    </xf>
    <xf numFmtId="44" fontId="4" fillId="0" borderId="0" xfId="1" applyFont="1" applyFill="1" applyBorder="1" applyAlignment="1">
      <alignment horizontal="left"/>
    </xf>
    <xf numFmtId="0" fontId="32" fillId="0" borderId="7" xfId="0" applyFont="1" applyFill="1" applyBorder="1" applyAlignment="1">
      <alignment horizontal="center"/>
    </xf>
    <xf numFmtId="0" fontId="75" fillId="0" borderId="7" xfId="0" applyFont="1" applyBorder="1" applyAlignment="1">
      <alignment horizontal="center"/>
    </xf>
    <xf numFmtId="0" fontId="15" fillId="0" borderId="0" xfId="0" applyFont="1" applyBorder="1" applyAlignment="1">
      <alignment horizontal="left"/>
    </xf>
    <xf numFmtId="0" fontId="75" fillId="0" borderId="7" xfId="0" applyNumberFormat="1" applyFont="1" applyBorder="1" applyAlignment="1">
      <alignment horizontal="center"/>
    </xf>
    <xf numFmtId="0" fontId="32" fillId="0" borderId="7" xfId="0" applyNumberFormat="1" applyFont="1" applyBorder="1" applyAlignment="1">
      <alignment horizontal="center"/>
    </xf>
    <xf numFmtId="0" fontId="15" fillId="0" borderId="0" xfId="0" applyFont="1" applyFill="1" applyBorder="1" applyAlignment="1" applyProtection="1">
      <alignment horizontal="left" wrapText="1"/>
      <protection locked="0"/>
    </xf>
    <xf numFmtId="16" fontId="36" fillId="0" borderId="0" xfId="0" applyNumberFormat="1" applyFont="1" applyFill="1" applyBorder="1" applyAlignment="1">
      <alignment horizontal="center"/>
    </xf>
    <xf numFmtId="16" fontId="36" fillId="0" borderId="16" xfId="0" applyNumberFormat="1" applyFont="1" applyFill="1" applyBorder="1" applyAlignment="1">
      <alignment horizontal="center"/>
    </xf>
    <xf numFmtId="0" fontId="1" fillId="0" borderId="8" xfId="0" applyFont="1" applyBorder="1" applyAlignment="1" applyProtection="1">
      <alignment horizontal="right" wrapText="1"/>
    </xf>
    <xf numFmtId="0" fontId="1" fillId="0" borderId="21" xfId="0" applyFont="1" applyBorder="1" applyAlignment="1" applyProtection="1">
      <alignment horizontal="right" wrapText="1"/>
    </xf>
    <xf numFmtId="0" fontId="1" fillId="0" borderId="0" xfId="0" applyFont="1" applyFill="1" applyBorder="1" applyAlignment="1">
      <alignment horizontal="left"/>
    </xf>
    <xf numFmtId="0" fontId="4" fillId="0" borderId="7" xfId="0" applyFont="1" applyFill="1" applyBorder="1" applyAlignment="1" applyProtection="1">
      <alignment horizontal="center"/>
      <protection locked="0"/>
    </xf>
    <xf numFmtId="0" fontId="32" fillId="0" borderId="19" xfId="0" applyFont="1" applyBorder="1" applyAlignment="1" applyProtection="1">
      <alignment horizontal="center"/>
    </xf>
    <xf numFmtId="0" fontId="1"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15" fillId="0" borderId="2" xfId="0" applyFont="1" applyFill="1" applyBorder="1" applyAlignment="1" applyProtection="1">
      <alignment horizontal="center"/>
      <protection locked="0"/>
    </xf>
    <xf numFmtId="0" fontId="28" fillId="0" borderId="0" xfId="0" applyFont="1" applyFill="1" applyBorder="1" applyAlignment="1" applyProtection="1">
      <alignment horizontal="left" wrapText="1"/>
    </xf>
    <xf numFmtId="0" fontId="25" fillId="0" borderId="10" xfId="0" applyFont="1" applyFill="1" applyBorder="1" applyAlignment="1">
      <alignment horizontal="left"/>
    </xf>
    <xf numFmtId="0" fontId="16" fillId="0" borderId="13" xfId="0" applyFont="1" applyFill="1" applyBorder="1" applyAlignment="1">
      <alignment horizontal="left"/>
    </xf>
    <xf numFmtId="0" fontId="16" fillId="0" borderId="20" xfId="0" applyFont="1" applyFill="1" applyBorder="1" applyAlignment="1">
      <alignment horizontal="left"/>
    </xf>
    <xf numFmtId="0" fontId="1" fillId="0" borderId="17" xfId="0" applyFont="1" applyFill="1" applyBorder="1" applyAlignment="1" applyProtection="1">
      <alignment horizontal="left" wrapText="1"/>
      <protection locked="0"/>
    </xf>
    <xf numFmtId="0" fontId="4" fillId="0" borderId="7" xfId="0" applyFont="1" applyFill="1" applyBorder="1" applyAlignment="1" applyProtection="1">
      <alignment horizontal="left" wrapText="1"/>
      <protection locked="0"/>
    </xf>
    <xf numFmtId="0" fontId="4" fillId="0" borderId="18" xfId="0" applyFont="1" applyFill="1" applyBorder="1" applyAlignment="1" applyProtection="1">
      <alignment horizontal="left" wrapText="1"/>
      <protection locked="0"/>
    </xf>
    <xf numFmtId="0" fontId="15" fillId="0" borderId="0" xfId="0" applyFont="1" applyBorder="1" applyAlignment="1" applyProtection="1">
      <alignment horizontal="left" wrapText="1"/>
      <protection locked="0"/>
    </xf>
    <xf numFmtId="0" fontId="32" fillId="0" borderId="7" xfId="0" applyFont="1" applyBorder="1" applyAlignment="1" applyProtection="1">
      <alignment horizontal="center"/>
    </xf>
    <xf numFmtId="0" fontId="28" fillId="0" borderId="0" xfId="0" applyFont="1" applyBorder="1" applyAlignment="1" applyProtection="1">
      <alignment horizontal="center" vertical="center"/>
    </xf>
    <xf numFmtId="0" fontId="90" fillId="0" borderId="7" xfId="0" applyFont="1" applyFill="1" applyBorder="1" applyAlignment="1" applyProtection="1">
      <alignment horizontal="center"/>
    </xf>
    <xf numFmtId="0" fontId="1" fillId="0" borderId="0" xfId="0" applyFont="1" applyBorder="1" applyAlignment="1" applyProtection="1">
      <alignment horizontal="left" vertical="center" wrapText="1"/>
    </xf>
    <xf numFmtId="0" fontId="1" fillId="0" borderId="10" xfId="0" applyFont="1" applyFill="1" applyBorder="1" applyAlignment="1" applyProtection="1">
      <alignment horizontal="left" wrapText="1"/>
      <protection locked="0"/>
    </xf>
    <xf numFmtId="0" fontId="4" fillId="0" borderId="13"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0" xfId="0" applyFont="1" applyFill="1" applyBorder="1" applyAlignment="1">
      <alignment horizontal="center"/>
    </xf>
    <xf numFmtId="0" fontId="32" fillId="0" borderId="7" xfId="0" applyFont="1" applyBorder="1" applyAlignment="1" applyProtection="1">
      <alignment horizontal="left"/>
    </xf>
    <xf numFmtId="0" fontId="91" fillId="0" borderId="0" xfId="0" applyFont="1" applyFill="1" applyBorder="1" applyAlignment="1">
      <alignment horizontal="right"/>
    </xf>
    <xf numFmtId="0" fontId="26" fillId="0" borderId="10" xfId="0" applyFont="1" applyBorder="1" applyAlignment="1" applyProtection="1">
      <alignment horizontal="center" vertical="center"/>
    </xf>
    <xf numFmtId="0" fontId="26" fillId="0" borderId="13"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7" xfId="0" applyFont="1" applyBorder="1" applyAlignment="1" applyProtection="1">
      <alignment horizontal="center" vertical="center"/>
    </xf>
    <xf numFmtId="0" fontId="26" fillId="0" borderId="18" xfId="0" applyFont="1" applyBorder="1" applyAlignment="1" applyProtection="1">
      <alignment horizontal="center" vertical="center"/>
    </xf>
    <xf numFmtId="0" fontId="75" fillId="0" borderId="19" xfId="0" applyFont="1" applyBorder="1" applyAlignment="1" applyProtection="1">
      <alignment horizontal="center"/>
    </xf>
    <xf numFmtId="0" fontId="4" fillId="0" borderId="7" xfId="0" applyFont="1" applyBorder="1" applyAlignment="1" applyProtection="1">
      <alignment horizontal="center"/>
    </xf>
    <xf numFmtId="0" fontId="4" fillId="0" borderId="19" xfId="0" applyFont="1" applyFill="1" applyBorder="1" applyAlignment="1" applyProtection="1">
      <alignment horizontal="center"/>
      <protection locked="0"/>
    </xf>
    <xf numFmtId="0" fontId="32" fillId="0" borderId="19" xfId="0" quotePrefix="1" applyFont="1" applyBorder="1" applyAlignment="1" applyProtection="1">
      <alignment horizontal="center"/>
    </xf>
    <xf numFmtId="15" fontId="32" fillId="0" borderId="7" xfId="0" applyNumberFormat="1" applyFont="1" applyBorder="1" applyAlignment="1" applyProtection="1">
      <alignment horizontal="center"/>
    </xf>
    <xf numFmtId="18" fontId="32" fillId="0" borderId="7" xfId="0" applyNumberFormat="1" applyFont="1" applyBorder="1" applyAlignment="1">
      <alignment horizontal="center"/>
    </xf>
    <xf numFmtId="18" fontId="32" fillId="0" borderId="7" xfId="0" applyNumberFormat="1" applyFont="1" applyBorder="1" applyAlignment="1" applyProtection="1">
      <alignment horizontal="center"/>
    </xf>
    <xf numFmtId="0" fontId="22" fillId="0" borderId="7" xfId="0" applyFont="1" applyBorder="1" applyAlignment="1" applyProtection="1">
      <alignment horizontal="center"/>
    </xf>
    <xf numFmtId="0" fontId="51" fillId="0" borderId="0" xfId="0" applyFont="1" applyBorder="1" applyAlignment="1">
      <alignment horizontal="center"/>
    </xf>
    <xf numFmtId="0" fontId="68" fillId="0" borderId="7" xfId="0" applyFont="1" applyBorder="1" applyAlignment="1" applyProtection="1">
      <alignment horizontal="left"/>
    </xf>
    <xf numFmtId="164" fontId="68" fillId="0" borderId="13" xfId="0" applyNumberFormat="1" applyFont="1" applyBorder="1" applyAlignment="1" applyProtection="1">
      <alignment horizontal="center"/>
    </xf>
    <xf numFmtId="164" fontId="68" fillId="0" borderId="19" xfId="0" applyNumberFormat="1" applyFont="1" applyBorder="1" applyAlignment="1" applyProtection="1">
      <alignment horizontal="center"/>
    </xf>
    <xf numFmtId="0" fontId="68" fillId="8" borderId="19" xfId="0" applyFont="1" applyFill="1" applyBorder="1" applyAlignment="1" applyProtection="1">
      <alignment horizontal="left"/>
    </xf>
    <xf numFmtId="0" fontId="52" fillId="0" borderId="7" xfId="0" applyFont="1" applyBorder="1" applyAlignment="1" applyProtection="1">
      <alignment horizontal="center" vertical="center"/>
    </xf>
    <xf numFmtId="0" fontId="68" fillId="7" borderId="19" xfId="0" applyNumberFormat="1" applyFont="1" applyFill="1" applyBorder="1" applyAlignment="1" applyProtection="1">
      <alignment horizontal="left"/>
    </xf>
    <xf numFmtId="0" fontId="23" fillId="7" borderId="0" xfId="0" applyFont="1" applyFill="1" applyBorder="1" applyAlignment="1" applyProtection="1">
      <alignment horizontal="left"/>
    </xf>
    <xf numFmtId="49" fontId="68" fillId="8" borderId="19" xfId="0" applyNumberFormat="1" applyFont="1" applyFill="1" applyBorder="1" applyAlignment="1" applyProtection="1">
      <alignment horizontal="left"/>
    </xf>
    <xf numFmtId="0" fontId="23" fillId="7" borderId="0" xfId="0" applyFont="1" applyFill="1" applyBorder="1" applyAlignment="1" applyProtection="1">
      <alignment horizontal="left" vertical="center"/>
    </xf>
    <xf numFmtId="0" fontId="68" fillId="7" borderId="7" xfId="0" applyFont="1" applyFill="1" applyBorder="1" applyAlignment="1" applyProtection="1">
      <alignment horizontal="left" vertical="center"/>
    </xf>
    <xf numFmtId="0" fontId="53" fillId="0" borderId="0" xfId="0" applyFont="1" applyBorder="1" applyAlignment="1">
      <alignment horizontal="center"/>
    </xf>
    <xf numFmtId="0" fontId="17" fillId="0" borderId="0" xfId="0" applyFont="1" applyBorder="1" applyAlignment="1">
      <alignment horizontal="center"/>
    </xf>
    <xf numFmtId="0" fontId="18" fillId="0" borderId="7" xfId="0" applyFont="1" applyBorder="1" applyAlignment="1">
      <alignment horizontal="center"/>
    </xf>
    <xf numFmtId="0" fontId="67" fillId="0" borderId="0" xfId="0" applyFont="1" applyBorder="1" applyAlignment="1" applyProtection="1">
      <alignment horizontal="left" vertical="center"/>
    </xf>
    <xf numFmtId="0" fontId="68" fillId="0" borderId="7" xfId="0" applyFont="1" applyBorder="1" applyAlignment="1" applyProtection="1">
      <alignment horizontal="center"/>
    </xf>
    <xf numFmtId="0" fontId="23" fillId="0" borderId="0" xfId="0" applyFont="1" applyAlignment="1" applyProtection="1">
      <alignment horizontal="left"/>
    </xf>
    <xf numFmtId="0" fontId="17" fillId="0" borderId="0" xfId="0" applyFont="1" applyAlignment="1" applyProtection="1">
      <alignment horizontal="left"/>
    </xf>
    <xf numFmtId="0" fontId="23" fillId="8" borderId="13" xfId="0" applyFont="1" applyFill="1" applyBorder="1" applyAlignment="1" applyProtection="1">
      <alignment horizontal="left"/>
    </xf>
    <xf numFmtId="0" fontId="68" fillId="0" borderId="7" xfId="0" applyNumberFormat="1" applyFont="1" applyBorder="1" applyAlignment="1" applyProtection="1">
      <alignment horizontal="center"/>
    </xf>
    <xf numFmtId="0" fontId="68" fillId="0" borderId="19" xfId="0" applyFont="1" applyBorder="1" applyAlignment="1" applyProtection="1">
      <alignment horizontal="center"/>
    </xf>
    <xf numFmtId="14" fontId="68" fillId="0" borderId="7" xfId="0" applyNumberFormat="1" applyFont="1" applyBorder="1" applyAlignment="1" applyProtection="1">
      <alignment horizontal="center"/>
    </xf>
    <xf numFmtId="14" fontId="68" fillId="0" borderId="33" xfId="0" applyNumberFormat="1" applyFont="1" applyBorder="1" applyAlignment="1" applyProtection="1">
      <alignment horizontal="center"/>
    </xf>
    <xf numFmtId="0" fontId="66" fillId="0" borderId="13" xfId="0" applyFont="1" applyBorder="1" applyAlignment="1" applyProtection="1">
      <alignment horizontal="center"/>
    </xf>
    <xf numFmtId="0" fontId="77" fillId="0" borderId="19" xfId="0" applyFont="1" applyBorder="1" applyAlignment="1" applyProtection="1">
      <alignment horizontal="center"/>
    </xf>
    <xf numFmtId="14" fontId="68" fillId="0" borderId="0" xfId="0" applyNumberFormat="1" applyFont="1" applyBorder="1" applyAlignment="1" applyProtection="1">
      <alignment horizontal="center"/>
    </xf>
    <xf numFmtId="0" fontId="68" fillId="0" borderId="30" xfId="0" applyFont="1" applyBorder="1" applyAlignment="1" applyProtection="1">
      <alignment horizontal="left"/>
    </xf>
    <xf numFmtId="0" fontId="68" fillId="0" borderId="31" xfId="0" applyFont="1" applyBorder="1" applyAlignment="1" applyProtection="1">
      <alignment horizontal="left"/>
    </xf>
    <xf numFmtId="49" fontId="68" fillId="7" borderId="19" xfId="0" applyNumberFormat="1" applyFont="1" applyFill="1" applyBorder="1" applyAlignment="1" applyProtection="1">
      <alignment horizontal="left" vertical="center"/>
    </xf>
    <xf numFmtId="164" fontId="77" fillId="0" borderId="19" xfId="0" applyNumberFormat="1" applyFont="1" applyBorder="1" applyAlignment="1" applyProtection="1">
      <alignment horizontal="center"/>
    </xf>
    <xf numFmtId="0" fontId="52" fillId="0" borderId="0" xfId="0" applyFont="1" applyBorder="1" applyAlignment="1">
      <alignment horizontal="center"/>
    </xf>
    <xf numFmtId="0" fontId="52" fillId="6" borderId="23" xfId="0" applyFont="1" applyFill="1" applyBorder="1" applyAlignment="1" applyProtection="1">
      <alignment horizontal="center" vertical="center"/>
    </xf>
    <xf numFmtId="0" fontId="52" fillId="6" borderId="24" xfId="0" applyFont="1" applyFill="1" applyBorder="1" applyAlignment="1" applyProtection="1">
      <alignment horizontal="center" vertical="center"/>
    </xf>
    <xf numFmtId="0" fontId="52" fillId="6" borderId="25" xfId="0" applyFont="1" applyFill="1" applyBorder="1" applyAlignment="1" applyProtection="1">
      <alignment horizontal="center" vertical="center"/>
    </xf>
    <xf numFmtId="0" fontId="1" fillId="0" borderId="0" xfId="0" applyFont="1" applyAlignment="1">
      <alignment horizontal="right"/>
    </xf>
    <xf numFmtId="0" fontId="77" fillId="0" borderId="7" xfId="0" applyFont="1" applyBorder="1" applyAlignment="1" applyProtection="1">
      <alignment horizontal="center"/>
    </xf>
    <xf numFmtId="0" fontId="68" fillId="7" borderId="7" xfId="0" applyFont="1" applyFill="1" applyBorder="1" applyAlignment="1" applyProtection="1">
      <alignment horizontal="left"/>
    </xf>
    <xf numFmtId="0" fontId="68" fillId="8" borderId="7" xfId="0" applyFont="1" applyFill="1" applyBorder="1" applyAlignment="1" applyProtection="1">
      <alignment horizontal="left"/>
    </xf>
    <xf numFmtId="0" fontId="17" fillId="0" borderId="7" xfId="0" applyFont="1" applyBorder="1" applyAlignment="1">
      <alignment horizontal="center"/>
    </xf>
    <xf numFmtId="0" fontId="52" fillId="6" borderId="23" xfId="0" applyFont="1" applyFill="1" applyBorder="1" applyAlignment="1" applyProtection="1">
      <alignment horizontal="center" vertical="center"/>
      <protection locked="0"/>
    </xf>
    <xf numFmtId="0" fontId="52" fillId="6" borderId="24" xfId="0" applyFont="1" applyFill="1" applyBorder="1" applyAlignment="1" applyProtection="1">
      <alignment horizontal="center" vertical="center"/>
      <protection locked="0"/>
    </xf>
    <xf numFmtId="0" fontId="52" fillId="6" borderId="25" xfId="0" applyFont="1" applyFill="1" applyBorder="1" applyAlignment="1" applyProtection="1">
      <alignment horizontal="center" vertical="center"/>
      <protection locked="0"/>
    </xf>
    <xf numFmtId="0" fontId="89" fillId="7" borderId="0" xfId="0" applyFont="1" applyFill="1" applyBorder="1" applyAlignment="1" applyProtection="1">
      <alignment horizontal="left"/>
      <protection locked="0"/>
    </xf>
    <xf numFmtId="167" fontId="23" fillId="7" borderId="7" xfId="0" applyNumberFormat="1" applyFont="1" applyFill="1" applyBorder="1" applyAlignment="1">
      <alignment horizontal="center"/>
    </xf>
    <xf numFmtId="0" fontId="23" fillId="7" borderId="7" xfId="0" applyFont="1" applyFill="1" applyBorder="1" applyAlignment="1">
      <alignment horizontal="center"/>
    </xf>
    <xf numFmtId="0" fontId="89" fillId="7" borderId="0" xfId="0" applyFont="1" applyFill="1" applyBorder="1" applyAlignment="1">
      <alignment horizontal="left" vertical="center" wrapText="1"/>
    </xf>
    <xf numFmtId="0" fontId="89" fillId="7" borderId="0" xfId="0" applyFont="1" applyFill="1" applyAlignment="1">
      <alignment horizontal="left"/>
    </xf>
    <xf numFmtId="167" fontId="23" fillId="7" borderId="19" xfId="0" applyNumberFormat="1" applyFont="1" applyFill="1" applyBorder="1" applyAlignment="1">
      <alignment horizontal="center"/>
    </xf>
    <xf numFmtId="0" fontId="23" fillId="7" borderId="19" xfId="0" applyFont="1" applyFill="1" applyBorder="1" applyAlignment="1" applyProtection="1">
      <protection locked="0"/>
    </xf>
    <xf numFmtId="0" fontId="66" fillId="7" borderId="0" xfId="0" applyFont="1" applyFill="1" applyBorder="1" applyAlignment="1">
      <alignment horizontal="left"/>
    </xf>
    <xf numFmtId="167" fontId="66" fillId="7" borderId="19" xfId="0" applyNumberFormat="1"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0000FF"/>
      <color rgb="FFCCFFC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4"/>
  <sheetViews>
    <sheetView showGridLines="0" zoomScaleNormal="100" workbookViewId="0">
      <selection activeCell="M12" sqref="M12"/>
    </sheetView>
  </sheetViews>
  <sheetFormatPr defaultColWidth="9.140625" defaultRowHeight="12.75" x14ac:dyDescent="0.2"/>
  <cols>
    <col min="1" max="1" width="3.42578125" style="164" customWidth="1"/>
    <col min="2" max="2" width="12.7109375" style="242" customWidth="1"/>
    <col min="3" max="3" width="2.42578125" style="164" customWidth="1"/>
    <col min="4" max="9" width="9.140625" style="164"/>
    <col min="10" max="10" width="17.140625" style="164" customWidth="1"/>
    <col min="11" max="16384" width="9.140625" style="164"/>
  </cols>
  <sheetData>
    <row r="2" spans="2:11" ht="15" x14ac:dyDescent="0.2">
      <c r="B2" s="284" t="s">
        <v>217</v>
      </c>
      <c r="C2" s="285"/>
      <c r="D2" s="285"/>
      <c r="E2" s="286"/>
      <c r="F2" s="286"/>
      <c r="G2" s="286"/>
      <c r="H2" s="286"/>
      <c r="I2" s="286"/>
      <c r="J2" s="286"/>
    </row>
    <row r="3" spans="2:11" x14ac:dyDescent="0.2">
      <c r="B3" s="269"/>
      <c r="C3"/>
      <c r="D3"/>
    </row>
    <row r="4" spans="2:11" ht="15" x14ac:dyDescent="0.2">
      <c r="B4" s="280" t="s">
        <v>201</v>
      </c>
      <c r="C4"/>
      <c r="D4"/>
    </row>
    <row r="5" spans="2:11" ht="66.75" customHeight="1" x14ac:dyDescent="0.2">
      <c r="B5" s="310" t="s">
        <v>250</v>
      </c>
      <c r="C5" s="310"/>
      <c r="D5" s="310"/>
      <c r="E5" s="310"/>
      <c r="F5" s="310"/>
      <c r="G5" s="310"/>
      <c r="H5" s="310"/>
      <c r="I5" s="310"/>
      <c r="J5" s="310"/>
      <c r="K5" s="270"/>
    </row>
    <row r="6" spans="2:11" ht="5.25" customHeight="1" x14ac:dyDescent="0.2">
      <c r="B6" s="269"/>
      <c r="C6"/>
      <c r="D6"/>
    </row>
    <row r="7" spans="2:11" ht="18.75" customHeight="1" x14ac:dyDescent="0.2">
      <c r="B7" s="268" t="s">
        <v>202</v>
      </c>
      <c r="C7" s="268"/>
      <c r="D7" s="268"/>
      <c r="E7" s="268"/>
      <c r="F7" s="268"/>
      <c r="G7" s="268"/>
      <c r="H7" s="268"/>
      <c r="I7" s="268"/>
      <c r="J7" s="268"/>
      <c r="K7" s="268"/>
    </row>
    <row r="8" spans="2:11" ht="15" x14ac:dyDescent="0.2">
      <c r="B8" s="273" t="s">
        <v>218</v>
      </c>
      <c r="C8" s="273"/>
      <c r="D8" s="273"/>
      <c r="E8" s="273"/>
      <c r="F8" s="273"/>
      <c r="G8" s="273"/>
      <c r="H8" s="273"/>
      <c r="I8" s="273"/>
      <c r="J8" s="273"/>
      <c r="K8" s="273"/>
    </row>
    <row r="9" spans="2:11" ht="15" x14ac:dyDescent="0.25">
      <c r="B9" s="281"/>
      <c r="C9"/>
      <c r="D9"/>
    </row>
    <row r="10" spans="2:11" ht="15" customHeight="1" x14ac:dyDescent="0.2">
      <c r="B10" s="311" t="s">
        <v>319</v>
      </c>
      <c r="C10" s="312"/>
      <c r="D10" s="271"/>
    </row>
    <row r="11" spans="2:11" ht="12.75" customHeight="1" x14ac:dyDescent="0.2">
      <c r="B11" s="311"/>
      <c r="C11" s="312"/>
      <c r="D11" s="309" t="s">
        <v>203</v>
      </c>
      <c r="E11" s="309"/>
      <c r="F11" s="309"/>
      <c r="G11" s="309"/>
      <c r="H11" s="309"/>
      <c r="I11" s="309"/>
      <c r="J11" s="309"/>
      <c r="K11" s="271"/>
    </row>
    <row r="12" spans="2:11" ht="72" customHeight="1" x14ac:dyDescent="0.2">
      <c r="B12" s="311"/>
      <c r="C12" s="312"/>
      <c r="D12" s="310" t="s">
        <v>344</v>
      </c>
      <c r="E12" s="310"/>
      <c r="F12" s="310"/>
      <c r="G12" s="310"/>
      <c r="H12" s="310"/>
      <c r="I12" s="310"/>
      <c r="J12" s="310"/>
      <c r="K12" s="270"/>
    </row>
    <row r="13" spans="2:11" ht="12.75" customHeight="1" x14ac:dyDescent="0.2">
      <c r="B13" s="311"/>
      <c r="C13" s="312"/>
      <c r="D13" s="270"/>
      <c r="E13" s="270"/>
      <c r="F13" s="270"/>
      <c r="G13" s="270"/>
      <c r="H13" s="270"/>
      <c r="I13" s="270"/>
      <c r="J13" s="270"/>
      <c r="K13" s="270"/>
    </row>
    <row r="14" spans="2:11" ht="15" customHeight="1" x14ac:dyDescent="0.2">
      <c r="B14" s="282"/>
      <c r="C14" s="271"/>
      <c r="D14" s="270"/>
    </row>
    <row r="15" spans="2:11" ht="15" customHeight="1" x14ac:dyDescent="0.2">
      <c r="B15" s="313" t="s">
        <v>307</v>
      </c>
      <c r="C15" s="312"/>
      <c r="D15" s="271"/>
    </row>
    <row r="16" spans="2:11" ht="15" customHeight="1" x14ac:dyDescent="0.2">
      <c r="B16" s="313"/>
      <c r="C16" s="312"/>
      <c r="D16" s="309" t="s">
        <v>204</v>
      </c>
      <c r="E16" s="309"/>
      <c r="F16" s="309"/>
      <c r="G16" s="309"/>
      <c r="H16" s="309"/>
      <c r="I16" s="309"/>
      <c r="J16" s="309"/>
      <c r="K16" s="271"/>
    </row>
    <row r="17" spans="2:10" x14ac:dyDescent="0.2">
      <c r="B17" s="313"/>
      <c r="C17" s="312"/>
      <c r="D17" s="272"/>
    </row>
    <row r="18" spans="2:10" ht="46.5" customHeight="1" x14ac:dyDescent="0.2">
      <c r="B18" s="313"/>
      <c r="C18" s="312"/>
      <c r="D18" s="310" t="s">
        <v>308</v>
      </c>
      <c r="E18" s="310"/>
      <c r="F18" s="310"/>
      <c r="G18" s="310"/>
      <c r="H18" s="310"/>
      <c r="I18" s="310"/>
      <c r="J18" s="310"/>
    </row>
    <row r="19" spans="2:10" ht="15" x14ac:dyDescent="0.2">
      <c r="B19" s="313"/>
      <c r="C19" s="312"/>
      <c r="D19" s="270" t="s">
        <v>205</v>
      </c>
    </row>
    <row r="20" spans="2:10" ht="38.25" customHeight="1" x14ac:dyDescent="0.2">
      <c r="B20" s="313"/>
      <c r="C20" s="312"/>
      <c r="D20" s="310" t="s">
        <v>206</v>
      </c>
      <c r="E20" s="310"/>
      <c r="F20" s="310"/>
      <c r="G20" s="310"/>
      <c r="H20" s="310"/>
      <c r="I20" s="310"/>
      <c r="J20" s="310"/>
    </row>
    <row r="21" spans="2:10" ht="15" x14ac:dyDescent="0.2">
      <c r="B21" s="313"/>
      <c r="C21" s="312"/>
      <c r="D21" s="270"/>
    </row>
    <row r="22" spans="2:10" ht="15" x14ac:dyDescent="0.2">
      <c r="B22" s="278"/>
      <c r="C22"/>
      <c r="D22"/>
    </row>
    <row r="23" spans="2:10" ht="15" x14ac:dyDescent="0.2">
      <c r="B23" s="311" t="s">
        <v>321</v>
      </c>
      <c r="C23" s="312"/>
      <c r="D23" s="309" t="s">
        <v>207</v>
      </c>
      <c r="E23" s="309"/>
      <c r="F23" s="309"/>
      <c r="G23" s="309"/>
      <c r="H23" s="309"/>
      <c r="I23" s="309"/>
      <c r="J23" s="309"/>
    </row>
    <row r="24" spans="2:10" ht="15" customHeight="1" x14ac:dyDescent="0.2">
      <c r="B24" s="311"/>
      <c r="C24" s="312"/>
      <c r="D24" s="274"/>
    </row>
    <row r="25" spans="2:10" ht="78.75" customHeight="1" x14ac:dyDescent="0.2">
      <c r="B25" s="311"/>
      <c r="C25" s="312"/>
      <c r="D25" s="310" t="s">
        <v>208</v>
      </c>
      <c r="E25" s="310"/>
      <c r="F25" s="310"/>
      <c r="G25" s="310"/>
      <c r="H25" s="310"/>
      <c r="I25" s="310"/>
      <c r="J25" s="310"/>
    </row>
    <row r="26" spans="2:10" ht="16.5" customHeight="1" x14ac:dyDescent="0.2">
      <c r="B26" s="311"/>
      <c r="C26" s="312"/>
      <c r="D26" s="270"/>
    </row>
    <row r="27" spans="2:10" ht="15" x14ac:dyDescent="0.2">
      <c r="B27" s="279"/>
      <c r="C27" s="271"/>
      <c r="D27" s="270"/>
    </row>
    <row r="28" spans="2:10" ht="15" x14ac:dyDescent="0.2">
      <c r="B28" s="311" t="s">
        <v>320</v>
      </c>
      <c r="C28" s="312"/>
      <c r="D28" s="271"/>
    </row>
    <row r="29" spans="2:10" ht="15" x14ac:dyDescent="0.2">
      <c r="B29" s="311"/>
      <c r="C29" s="312"/>
      <c r="D29" s="309" t="s">
        <v>209</v>
      </c>
      <c r="E29" s="309"/>
      <c r="F29" s="309"/>
      <c r="G29" s="309"/>
      <c r="H29" s="309"/>
      <c r="I29" s="309"/>
      <c r="J29" s="309"/>
    </row>
    <row r="30" spans="2:10" x14ac:dyDescent="0.2">
      <c r="B30" s="311"/>
      <c r="C30" s="312"/>
      <c r="D30" s="274"/>
    </row>
    <row r="31" spans="2:10" ht="32.25" customHeight="1" x14ac:dyDescent="0.2">
      <c r="B31" s="311"/>
      <c r="C31" s="312"/>
      <c r="D31" s="310" t="s">
        <v>251</v>
      </c>
      <c r="E31" s="310"/>
      <c r="F31" s="310"/>
      <c r="G31" s="310"/>
      <c r="H31" s="310"/>
      <c r="I31" s="310"/>
      <c r="J31" s="310"/>
    </row>
    <row r="32" spans="2:10" ht="87" customHeight="1" x14ac:dyDescent="0.2">
      <c r="B32" s="311"/>
      <c r="C32" s="312"/>
      <c r="D32" s="310" t="s">
        <v>309</v>
      </c>
      <c r="E32" s="310"/>
      <c r="F32" s="310"/>
      <c r="G32" s="310"/>
      <c r="H32" s="310"/>
      <c r="I32" s="310"/>
      <c r="J32" s="310"/>
    </row>
    <row r="33" spans="2:10" ht="15" x14ac:dyDescent="0.2">
      <c r="B33" s="311"/>
      <c r="C33" s="312"/>
      <c r="D33" s="275"/>
    </row>
    <row r="34" spans="2:10" ht="15" x14ac:dyDescent="0.2">
      <c r="B34" s="311"/>
      <c r="C34" s="312"/>
      <c r="D34" s="309" t="s">
        <v>210</v>
      </c>
      <c r="E34" s="309"/>
      <c r="F34" s="309"/>
      <c r="G34" s="309"/>
      <c r="H34" s="309"/>
      <c r="I34" s="309"/>
      <c r="J34" s="309"/>
    </row>
    <row r="35" spans="2:10" ht="15" x14ac:dyDescent="0.2">
      <c r="B35" s="311"/>
      <c r="C35" s="312"/>
      <c r="D35" s="271"/>
    </row>
    <row r="36" spans="2:10" ht="32.25" customHeight="1" x14ac:dyDescent="0.2">
      <c r="B36" s="311"/>
      <c r="C36" s="312"/>
      <c r="D36" s="310" t="s">
        <v>211</v>
      </c>
      <c r="E36" s="310"/>
      <c r="F36" s="310"/>
      <c r="G36" s="310"/>
      <c r="H36" s="310"/>
      <c r="I36" s="310"/>
      <c r="J36" s="310"/>
    </row>
    <row r="37" spans="2:10" ht="15" x14ac:dyDescent="0.2">
      <c r="B37" s="311"/>
      <c r="C37" s="312"/>
      <c r="D37" s="271"/>
    </row>
    <row r="38" spans="2:10" ht="15" x14ac:dyDescent="0.2">
      <c r="B38" s="311"/>
      <c r="C38" s="312"/>
      <c r="D38" s="309" t="s">
        <v>212</v>
      </c>
      <c r="E38" s="309"/>
      <c r="F38" s="309"/>
      <c r="G38" s="309"/>
      <c r="H38" s="309"/>
      <c r="I38" s="309"/>
      <c r="J38" s="309"/>
    </row>
    <row r="39" spans="2:10" ht="12.75" customHeight="1" x14ac:dyDescent="0.2">
      <c r="B39" s="311"/>
      <c r="C39" s="312"/>
      <c r="D39" s="274"/>
    </row>
    <row r="40" spans="2:10" ht="33" customHeight="1" x14ac:dyDescent="0.2">
      <c r="B40" s="311"/>
      <c r="C40" s="312"/>
      <c r="D40" s="310" t="s">
        <v>213</v>
      </c>
      <c r="E40" s="310"/>
      <c r="F40" s="310"/>
      <c r="G40" s="310"/>
      <c r="H40" s="310"/>
      <c r="I40" s="310"/>
      <c r="J40" s="310"/>
    </row>
    <row r="41" spans="2:10" ht="12.75" customHeight="1" x14ac:dyDescent="0.2">
      <c r="B41" s="311"/>
      <c r="C41" s="312"/>
      <c r="D41" s="270"/>
    </row>
    <row r="42" spans="2:10" ht="15" x14ac:dyDescent="0.2">
      <c r="B42" s="311"/>
      <c r="C42" s="312"/>
      <c r="D42" s="309" t="s">
        <v>214</v>
      </c>
      <c r="E42" s="309"/>
      <c r="F42" s="309"/>
      <c r="G42" s="309"/>
      <c r="H42" s="309"/>
      <c r="I42" s="309"/>
      <c r="J42" s="309"/>
    </row>
    <row r="43" spans="2:10" ht="15" x14ac:dyDescent="0.2">
      <c r="B43" s="311"/>
      <c r="C43" s="312"/>
      <c r="D43" s="271"/>
    </row>
    <row r="44" spans="2:10" ht="57" customHeight="1" x14ac:dyDescent="0.2">
      <c r="B44" s="311"/>
      <c r="C44" s="312"/>
      <c r="D44" s="310" t="s">
        <v>310</v>
      </c>
      <c r="E44" s="310"/>
      <c r="F44" s="310"/>
      <c r="G44" s="310"/>
      <c r="H44" s="310"/>
      <c r="I44" s="310"/>
      <c r="J44" s="310"/>
    </row>
    <row r="45" spans="2:10" ht="12.75" customHeight="1" x14ac:dyDescent="0.2">
      <c r="B45" s="311"/>
      <c r="C45" s="312"/>
      <c r="D45" s="270"/>
    </row>
    <row r="46" spans="2:10" ht="15" x14ac:dyDescent="0.2">
      <c r="B46" s="283"/>
      <c r="C46" s="276"/>
      <c r="D46" s="276"/>
    </row>
    <row r="47" spans="2:10" ht="15" x14ac:dyDescent="0.2">
      <c r="B47" s="313" t="s">
        <v>215</v>
      </c>
      <c r="C47" s="315"/>
      <c r="D47" s="271"/>
    </row>
    <row r="48" spans="2:10" ht="15" x14ac:dyDescent="0.2">
      <c r="B48" s="313"/>
      <c r="C48" s="315"/>
      <c r="D48" s="309" t="s">
        <v>216</v>
      </c>
      <c r="E48" s="309"/>
      <c r="F48" s="309"/>
      <c r="G48" s="309"/>
      <c r="H48" s="309"/>
      <c r="I48" s="309"/>
      <c r="J48" s="309"/>
    </row>
    <row r="49" spans="2:10" ht="15" x14ac:dyDescent="0.2">
      <c r="B49" s="313"/>
      <c r="C49" s="315"/>
      <c r="D49" s="270"/>
    </row>
    <row r="50" spans="2:10" ht="48" customHeight="1" x14ac:dyDescent="0.2">
      <c r="B50" s="313"/>
      <c r="C50" s="315"/>
      <c r="D50" s="310" t="s">
        <v>252</v>
      </c>
      <c r="E50" s="310"/>
      <c r="F50" s="310"/>
      <c r="G50" s="310"/>
      <c r="H50" s="310"/>
      <c r="I50" s="310"/>
      <c r="J50" s="310"/>
    </row>
    <row r="51" spans="2:10" ht="15" x14ac:dyDescent="0.2">
      <c r="B51" s="313"/>
      <c r="C51" s="315"/>
      <c r="D51" s="270"/>
      <c r="E51" s="165"/>
      <c r="F51" s="165"/>
    </row>
    <row r="52" spans="2:10" ht="15" x14ac:dyDescent="0.2">
      <c r="B52" s="313"/>
      <c r="C52" s="315"/>
      <c r="D52" s="314" t="s">
        <v>311</v>
      </c>
      <c r="E52" s="314"/>
      <c r="F52" s="314"/>
      <c r="G52" s="314"/>
      <c r="H52" s="314"/>
      <c r="I52" s="314"/>
      <c r="J52" s="314"/>
    </row>
    <row r="53" spans="2:10" ht="15" x14ac:dyDescent="0.2">
      <c r="B53" s="313"/>
      <c r="C53" s="315"/>
      <c r="D53" s="314" t="s">
        <v>312</v>
      </c>
      <c r="E53" s="314"/>
      <c r="F53" s="314"/>
      <c r="G53" s="314"/>
      <c r="H53" s="314"/>
      <c r="I53" s="314"/>
      <c r="J53" s="314"/>
    </row>
    <row r="54" spans="2:10" ht="15" x14ac:dyDescent="0.2">
      <c r="B54" s="313"/>
      <c r="C54" s="315"/>
      <c r="D54" s="314" t="s">
        <v>313</v>
      </c>
      <c r="E54" s="314"/>
      <c r="F54" s="314"/>
      <c r="G54" s="314"/>
      <c r="H54" s="314"/>
      <c r="I54" s="314"/>
      <c r="J54" s="314"/>
    </row>
    <row r="55" spans="2:10" ht="34.5" customHeight="1" x14ac:dyDescent="0.2">
      <c r="B55" s="313"/>
      <c r="C55" s="315"/>
      <c r="D55" s="314" t="s">
        <v>314</v>
      </c>
      <c r="E55" s="314"/>
      <c r="F55" s="314"/>
      <c r="G55" s="314"/>
      <c r="H55" s="314"/>
      <c r="I55" s="314"/>
      <c r="J55" s="314"/>
    </row>
    <row r="56" spans="2:10" ht="15" x14ac:dyDescent="0.2">
      <c r="B56" s="313"/>
      <c r="C56" s="315"/>
      <c r="D56" s="314" t="s">
        <v>315</v>
      </c>
      <c r="E56" s="314"/>
      <c r="F56" s="314"/>
      <c r="G56" s="314"/>
      <c r="H56" s="314"/>
      <c r="I56" s="314"/>
      <c r="J56" s="314"/>
    </row>
    <row r="57" spans="2:10" ht="33" customHeight="1" x14ac:dyDescent="0.2">
      <c r="B57" s="313"/>
      <c r="C57" s="315"/>
      <c r="D57" s="314" t="s">
        <v>316</v>
      </c>
      <c r="E57" s="314"/>
      <c r="F57" s="314"/>
      <c r="G57" s="314"/>
      <c r="H57" s="314"/>
      <c r="I57" s="314"/>
      <c r="J57" s="314"/>
    </row>
    <row r="58" spans="2:10" ht="15" x14ac:dyDescent="0.2">
      <c r="B58" s="313"/>
      <c r="C58" s="315"/>
      <c r="D58" s="314" t="s">
        <v>317</v>
      </c>
      <c r="E58" s="314"/>
      <c r="F58" s="314"/>
      <c r="G58" s="314"/>
      <c r="H58" s="314"/>
      <c r="I58" s="314"/>
      <c r="J58" s="314"/>
    </row>
    <row r="59" spans="2:10" ht="15" x14ac:dyDescent="0.2">
      <c r="B59" s="313"/>
      <c r="C59" s="315"/>
      <c r="D59" s="314" t="s">
        <v>318</v>
      </c>
      <c r="E59" s="314"/>
      <c r="F59" s="314"/>
      <c r="G59" s="314"/>
      <c r="H59" s="314"/>
      <c r="I59" s="314"/>
      <c r="J59" s="314"/>
    </row>
    <row r="60" spans="2:10" ht="12.75" customHeight="1" x14ac:dyDescent="0.2">
      <c r="B60" s="313"/>
      <c r="C60" s="315"/>
      <c r="D60" s="270"/>
    </row>
    <row r="61" spans="2:10" ht="11.25" customHeight="1" x14ac:dyDescent="0.2">
      <c r="B61" s="313"/>
      <c r="C61" s="315"/>
      <c r="D61" s="270"/>
    </row>
    <row r="62" spans="2:10" ht="30" customHeight="1" x14ac:dyDescent="0.2">
      <c r="B62" s="313"/>
      <c r="C62" s="315"/>
      <c r="D62" s="310" t="s">
        <v>219</v>
      </c>
      <c r="E62" s="310"/>
      <c r="F62" s="310"/>
      <c r="G62" s="310"/>
      <c r="H62" s="310"/>
      <c r="I62" s="310"/>
      <c r="J62" s="310"/>
    </row>
    <row r="63" spans="2:10" ht="14.25" x14ac:dyDescent="0.2">
      <c r="B63" s="313"/>
      <c r="C63" s="315"/>
      <c r="D63" s="277"/>
    </row>
    <row r="64" spans="2:10" ht="15" x14ac:dyDescent="0.2">
      <c r="B64" s="280"/>
      <c r="C64"/>
      <c r="D64"/>
    </row>
  </sheetData>
  <sheetProtection selectLockedCells="1" selectUnlockedCells="1"/>
  <mergeCells count="38">
    <mergeCell ref="D57:J57"/>
    <mergeCell ref="D58:J58"/>
    <mergeCell ref="D59:J59"/>
    <mergeCell ref="D62:J62"/>
    <mergeCell ref="B23:B26"/>
    <mergeCell ref="B28:B45"/>
    <mergeCell ref="D44:J44"/>
    <mergeCell ref="D48:J48"/>
    <mergeCell ref="D50:J50"/>
    <mergeCell ref="D52:J52"/>
    <mergeCell ref="D53:J53"/>
    <mergeCell ref="B47:B63"/>
    <mergeCell ref="C47:C63"/>
    <mergeCell ref="D29:J29"/>
    <mergeCell ref="D31:J31"/>
    <mergeCell ref="D32:J32"/>
    <mergeCell ref="D40:J40"/>
    <mergeCell ref="D42:J42"/>
    <mergeCell ref="D36:J36"/>
    <mergeCell ref="D56:J56"/>
    <mergeCell ref="D54:J54"/>
    <mergeCell ref="D55:J55"/>
    <mergeCell ref="D34:J34"/>
    <mergeCell ref="D23:J23"/>
    <mergeCell ref="D12:J12"/>
    <mergeCell ref="B5:J5"/>
    <mergeCell ref="B10:B13"/>
    <mergeCell ref="C10:C13"/>
    <mergeCell ref="B15:B21"/>
    <mergeCell ref="C15:C21"/>
    <mergeCell ref="C23:C26"/>
    <mergeCell ref="C28:C45"/>
    <mergeCell ref="D11:J11"/>
    <mergeCell ref="D16:J16"/>
    <mergeCell ref="D18:J18"/>
    <mergeCell ref="D20:J20"/>
    <mergeCell ref="D25:J25"/>
    <mergeCell ref="D38:J38"/>
  </mergeCells>
  <printOptions horizontalCentered="1" verticalCentered="1"/>
  <pageMargins left="0.25" right="0.25"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L163"/>
  <sheetViews>
    <sheetView showGridLines="0" topLeftCell="A108" zoomScale="90" zoomScaleNormal="90" workbookViewId="0">
      <selection activeCell="D10" sqref="D10"/>
    </sheetView>
  </sheetViews>
  <sheetFormatPr defaultColWidth="9.140625" defaultRowHeight="15" x14ac:dyDescent="0.2"/>
  <cols>
    <col min="1" max="1" width="3.85546875" style="4" customWidth="1"/>
    <col min="2" max="2" width="5.5703125" style="1" customWidth="1"/>
    <col min="3" max="3" width="57.7109375" style="4" customWidth="1"/>
    <col min="4" max="4" width="30.85546875" style="3" customWidth="1"/>
    <col min="5" max="5" width="20.28515625" style="4" customWidth="1"/>
    <col min="6" max="6" width="30.85546875" style="4" customWidth="1"/>
    <col min="7" max="7" width="9.140625" style="13"/>
    <col min="8" max="16384" width="9.140625" style="4"/>
  </cols>
  <sheetData>
    <row r="1" spans="1:30" ht="49.5" customHeight="1" x14ac:dyDescent="0.2">
      <c r="B1" s="325" t="s">
        <v>220</v>
      </c>
      <c r="C1" s="325"/>
      <c r="D1" s="325"/>
      <c r="E1" s="325"/>
      <c r="F1" s="325"/>
    </row>
    <row r="2" spans="1:30" ht="40.5" customHeight="1" x14ac:dyDescent="0.2">
      <c r="B2" s="329" t="s">
        <v>163</v>
      </c>
      <c r="C2" s="329"/>
      <c r="D2" s="329"/>
      <c r="E2" s="329"/>
      <c r="F2" s="329"/>
    </row>
    <row r="3" spans="1:30" ht="36" customHeight="1" x14ac:dyDescent="0.2">
      <c r="B3" s="288">
        <v>1</v>
      </c>
      <c r="C3" s="319" t="s">
        <v>295</v>
      </c>
      <c r="D3" s="319"/>
      <c r="E3" s="319"/>
      <c r="F3" s="319"/>
    </row>
    <row r="4" spans="1:30" s="178" customFormat="1" ht="81.75" customHeight="1" x14ac:dyDescent="0.2">
      <c r="B4" s="288">
        <v>2</v>
      </c>
      <c r="C4" s="326" t="s">
        <v>255</v>
      </c>
      <c r="D4" s="327"/>
      <c r="E4" s="327"/>
      <c r="F4" s="327"/>
      <c r="G4" s="179"/>
    </row>
    <row r="5" spans="1:30" ht="23.25" x14ac:dyDescent="0.2">
      <c r="B5" s="289">
        <v>3</v>
      </c>
      <c r="C5" s="328" t="s">
        <v>254</v>
      </c>
      <c r="D5" s="328"/>
      <c r="E5" s="328"/>
      <c r="F5" s="328"/>
    </row>
    <row r="6" spans="1:30" ht="45.75" customHeight="1" x14ac:dyDescent="0.2">
      <c r="B6" s="288">
        <v>4</v>
      </c>
      <c r="C6" s="319" t="s">
        <v>248</v>
      </c>
      <c r="D6" s="335"/>
      <c r="E6" s="335"/>
      <c r="F6" s="335"/>
    </row>
    <row r="7" spans="1:30" ht="47.25" customHeight="1" x14ac:dyDescent="0.2">
      <c r="B7" s="321" t="s">
        <v>42</v>
      </c>
      <c r="C7" s="321"/>
      <c r="D7" s="321"/>
      <c r="E7" s="321"/>
      <c r="F7" s="321"/>
    </row>
    <row r="8" spans="1:30" ht="49.5" customHeight="1" x14ac:dyDescent="0.2">
      <c r="B8" s="336" t="s">
        <v>303</v>
      </c>
      <c r="C8" s="337"/>
      <c r="D8" s="337"/>
      <c r="E8" s="337"/>
      <c r="F8" s="337"/>
      <c r="AD8" s="4" t="e">
        <f>'CAT 1 INPUT FORM'!D11:E11</f>
        <v>#VALUE!</v>
      </c>
    </row>
    <row r="9" spans="1:30" ht="15" customHeight="1" x14ac:dyDescent="0.25">
      <c r="A9" s="13"/>
      <c r="B9" s="317" t="s">
        <v>36</v>
      </c>
      <c r="C9" s="317"/>
      <c r="D9" s="317"/>
      <c r="E9" s="317"/>
      <c r="F9" s="317"/>
    </row>
    <row r="10" spans="1:30" ht="15" customHeight="1" x14ac:dyDescent="0.2">
      <c r="B10" s="91"/>
      <c r="C10" s="244" t="s">
        <v>0</v>
      </c>
      <c r="D10" s="245"/>
      <c r="E10" s="37"/>
    </row>
    <row r="11" spans="1:30" x14ac:dyDescent="0.2">
      <c r="B11" s="91"/>
      <c r="C11" s="19" t="s">
        <v>21</v>
      </c>
      <c r="D11" s="318"/>
      <c r="E11" s="318"/>
      <c r="F11" s="318"/>
    </row>
    <row r="12" spans="1:30" x14ac:dyDescent="0.2">
      <c r="B12" s="91"/>
      <c r="C12" s="94" t="s">
        <v>130</v>
      </c>
      <c r="D12" s="251"/>
      <c r="E12" s="37"/>
      <c r="F12" s="14"/>
    </row>
    <row r="13" spans="1:30" x14ac:dyDescent="0.2">
      <c r="B13" s="91"/>
      <c r="C13" s="94" t="s">
        <v>23</v>
      </c>
      <c r="D13" s="247"/>
      <c r="E13" s="38"/>
      <c r="F13" s="15"/>
    </row>
    <row r="14" spans="1:30" x14ac:dyDescent="0.2">
      <c r="B14" s="91"/>
      <c r="C14" s="95" t="s">
        <v>158</v>
      </c>
      <c r="D14" s="307"/>
      <c r="E14" s="37"/>
      <c r="F14" s="14"/>
    </row>
    <row r="15" spans="1:30" x14ac:dyDescent="0.2">
      <c r="B15" s="91"/>
      <c r="C15" s="94" t="s">
        <v>24</v>
      </c>
      <c r="D15" s="247"/>
      <c r="E15" s="38"/>
      <c r="F15" s="15"/>
    </row>
    <row r="16" spans="1:30" hidden="1" x14ac:dyDescent="0.2">
      <c r="B16" s="91"/>
      <c r="C16" s="220" t="s">
        <v>298</v>
      </c>
      <c r="D16" s="248"/>
      <c r="E16" s="38"/>
      <c r="F16" s="15"/>
    </row>
    <row r="17" spans="2:38" hidden="1" x14ac:dyDescent="0.2">
      <c r="B17" s="91"/>
      <c r="C17" s="220" t="s">
        <v>291</v>
      </c>
      <c r="D17" s="249"/>
      <c r="E17" s="37"/>
      <c r="F17" s="14"/>
    </row>
    <row r="18" spans="2:38" x14ac:dyDescent="0.2">
      <c r="B18" s="91"/>
      <c r="C18" s="220" t="s">
        <v>290</v>
      </c>
      <c r="D18" s="89"/>
      <c r="E18" s="37"/>
      <c r="F18" s="14"/>
    </row>
    <row r="19" spans="2:38" x14ac:dyDescent="0.2">
      <c r="B19" s="91"/>
      <c r="C19" s="19" t="s">
        <v>80</v>
      </c>
      <c r="D19" s="89"/>
      <c r="E19" s="39"/>
      <c r="F19" s="13"/>
    </row>
    <row r="20" spans="2:38" x14ac:dyDescent="0.2">
      <c r="B20" s="91"/>
      <c r="C20" s="87" t="s">
        <v>292</v>
      </c>
      <c r="D20" s="89"/>
      <c r="E20" s="39"/>
      <c r="F20" s="13"/>
    </row>
    <row r="21" spans="2:38" x14ac:dyDescent="0.2">
      <c r="B21" s="91"/>
      <c r="C21" s="19" t="s">
        <v>29</v>
      </c>
      <c r="D21" s="318"/>
      <c r="E21" s="318"/>
      <c r="F21" s="318"/>
      <c r="Z21" s="2"/>
      <c r="AA21" s="2"/>
      <c r="AB21" s="2"/>
      <c r="AC21" s="2"/>
      <c r="AD21" s="2"/>
      <c r="AE21" s="2"/>
      <c r="AF21" s="2"/>
      <c r="AG21" s="3"/>
      <c r="AH21" s="3"/>
      <c r="AI21" s="3"/>
      <c r="AJ21" s="3"/>
      <c r="AK21" s="3"/>
      <c r="AL21" s="3"/>
    </row>
    <row r="22" spans="2:38" x14ac:dyDescent="0.2">
      <c r="B22" s="91"/>
      <c r="C22" s="19" t="s">
        <v>75</v>
      </c>
      <c r="D22" s="250"/>
      <c r="E22" s="37"/>
      <c r="F22" s="14"/>
      <c r="Z22" s="2">
        <f>'CAT 1 INPUT FORM'!D54</f>
        <v>0</v>
      </c>
      <c r="AA22" s="2"/>
      <c r="AB22" s="2"/>
      <c r="AC22" s="2"/>
      <c r="AD22" s="2"/>
      <c r="AE22" s="2"/>
      <c r="AF22" s="2"/>
      <c r="AG22" s="3"/>
      <c r="AH22" s="3"/>
      <c r="AI22" s="3"/>
      <c r="AJ22" s="3"/>
      <c r="AK22" s="3"/>
      <c r="AL22" s="3"/>
    </row>
    <row r="23" spans="2:38" x14ac:dyDescent="0.2">
      <c r="B23" s="91"/>
      <c r="C23" s="19" t="s">
        <v>45</v>
      </c>
      <c r="D23" s="318"/>
      <c r="E23" s="318"/>
      <c r="F23" s="318"/>
      <c r="Z23" s="2"/>
      <c r="AA23" s="2"/>
      <c r="AB23" s="2"/>
      <c r="AC23" s="2"/>
      <c r="AD23" s="2"/>
      <c r="AE23" s="2"/>
      <c r="AF23" s="2"/>
      <c r="AG23" s="3"/>
      <c r="AH23" s="3"/>
      <c r="AI23" s="3"/>
      <c r="AJ23" s="3"/>
      <c r="AK23" s="3"/>
      <c r="AL23" s="3"/>
    </row>
    <row r="24" spans="2:38" ht="15" customHeight="1" x14ac:dyDescent="0.25">
      <c r="B24" s="317" t="s">
        <v>35</v>
      </c>
      <c r="C24" s="317"/>
      <c r="D24" s="317"/>
      <c r="E24" s="317"/>
      <c r="F24" s="317"/>
      <c r="Z24" s="2"/>
      <c r="AA24" s="2"/>
      <c r="AB24" s="2"/>
      <c r="AC24" s="2"/>
      <c r="AD24" s="2"/>
      <c r="AE24" s="2"/>
      <c r="AF24" s="2"/>
      <c r="AG24" s="3"/>
      <c r="AH24" s="3"/>
      <c r="AI24" s="3"/>
      <c r="AJ24" s="3"/>
      <c r="AK24" s="3"/>
      <c r="AL24" s="3"/>
    </row>
    <row r="25" spans="2:38" ht="17.25" customHeight="1" x14ac:dyDescent="0.2">
      <c r="B25" s="91"/>
      <c r="C25" s="96" t="s">
        <v>87</v>
      </c>
      <c r="D25" s="318"/>
      <c r="E25" s="318"/>
      <c r="F25" s="318"/>
      <c r="Z25" s="2"/>
      <c r="AA25" s="2"/>
      <c r="AB25" s="2"/>
      <c r="AC25" s="2"/>
      <c r="AD25" s="2"/>
      <c r="AE25" s="2"/>
      <c r="AF25" s="2"/>
      <c r="AG25" s="3"/>
      <c r="AH25" s="3"/>
      <c r="AI25" s="3"/>
      <c r="AJ25" s="3"/>
      <c r="AK25" s="3"/>
      <c r="AL25" s="3"/>
    </row>
    <row r="26" spans="2:38" ht="16.5" customHeight="1" x14ac:dyDescent="0.2">
      <c r="B26" s="91"/>
      <c r="C26" s="96" t="s">
        <v>30</v>
      </c>
      <c r="D26" s="318"/>
      <c r="E26" s="318"/>
      <c r="F26" s="318"/>
      <c r="Z26" s="2"/>
      <c r="AA26" s="2"/>
      <c r="AB26" s="2"/>
      <c r="AC26" s="2"/>
      <c r="AD26" s="2"/>
      <c r="AE26" s="2"/>
      <c r="AF26" s="2"/>
      <c r="AG26" s="3"/>
      <c r="AH26" s="3"/>
      <c r="AI26" s="3"/>
      <c r="AJ26" s="3"/>
      <c r="AK26" s="3"/>
      <c r="AL26" s="3"/>
    </row>
    <row r="27" spans="2:38" ht="15" customHeight="1" x14ac:dyDescent="0.2">
      <c r="B27" s="91"/>
      <c r="C27" s="97" t="s">
        <v>25</v>
      </c>
      <c r="D27" s="318"/>
      <c r="E27" s="318"/>
      <c r="F27" s="318"/>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2:38" ht="15" customHeight="1" x14ac:dyDescent="0.2">
      <c r="B28" s="91"/>
      <c r="C28" s="97" t="s">
        <v>115</v>
      </c>
      <c r="D28" s="318"/>
      <c r="E28" s="318"/>
      <c r="F28" s="318"/>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2:38" x14ac:dyDescent="0.2">
      <c r="B29" s="91"/>
      <c r="C29" s="97" t="s">
        <v>19</v>
      </c>
      <c r="D29" s="238"/>
      <c r="E29" s="13"/>
      <c r="F29" s="13"/>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2:38" x14ac:dyDescent="0.2">
      <c r="B30" s="91"/>
      <c r="C30" s="220" t="s">
        <v>123</v>
      </c>
      <c r="D30" s="40"/>
      <c r="E30" s="13"/>
      <c r="F30" s="13"/>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2:38" x14ac:dyDescent="0.2">
      <c r="B31" s="91"/>
      <c r="C31" s="87" t="s">
        <v>180</v>
      </c>
      <c r="D31" s="40"/>
      <c r="E31" s="13"/>
      <c r="F31" s="13"/>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2:38" x14ac:dyDescent="0.2">
      <c r="B32" s="91"/>
      <c r="C32" s="94" t="s">
        <v>122</v>
      </c>
      <c r="D32" s="40"/>
      <c r="E32" s="13"/>
      <c r="F32" s="13"/>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2:38" s="81" customFormat="1" ht="15.75" x14ac:dyDescent="0.25">
      <c r="B33" s="98"/>
      <c r="C33" s="339" t="s">
        <v>322</v>
      </c>
      <c r="D33" s="339"/>
      <c r="E33" s="339"/>
      <c r="F33" s="339"/>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2:38" s="81" customFormat="1" ht="33.75" customHeight="1" x14ac:dyDescent="0.25">
      <c r="B34" s="98"/>
      <c r="C34" s="339" t="s">
        <v>294</v>
      </c>
      <c r="D34" s="339"/>
      <c r="E34" s="339"/>
      <c r="F34" s="339"/>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2:38" ht="15" customHeight="1" x14ac:dyDescent="0.25">
      <c r="B35" s="317" t="s">
        <v>2</v>
      </c>
      <c r="C35" s="317"/>
      <c r="D35" s="317"/>
      <c r="E35" s="317"/>
      <c r="F35" s="317"/>
      <c r="G35" s="2"/>
      <c r="H35" s="2"/>
      <c r="I35" s="2"/>
      <c r="J35" s="2"/>
      <c r="K35" s="2"/>
      <c r="L35" s="2"/>
      <c r="M35" s="2"/>
      <c r="N35" s="2"/>
      <c r="O35" s="2"/>
      <c r="P35" s="2"/>
      <c r="Q35" s="2"/>
      <c r="R35" s="2"/>
      <c r="S35" s="2"/>
      <c r="T35" s="2"/>
      <c r="U35" s="2"/>
      <c r="V35" s="2"/>
      <c r="W35" s="2"/>
      <c r="X35" s="2"/>
      <c r="Y35" s="2"/>
    </row>
    <row r="36" spans="2:38" s="84" customFormat="1" ht="32.25" customHeight="1" x14ac:dyDescent="0.25">
      <c r="B36" s="99"/>
      <c r="C36" s="338" t="s">
        <v>126</v>
      </c>
      <c r="D36" s="338"/>
      <c r="E36" s="338"/>
      <c r="F36" s="338"/>
      <c r="G36" s="82"/>
      <c r="H36" s="83"/>
      <c r="I36" s="83"/>
      <c r="J36" s="83"/>
      <c r="K36" s="83"/>
      <c r="L36" s="83"/>
      <c r="M36" s="83"/>
      <c r="N36" s="83"/>
      <c r="O36" s="83"/>
      <c r="P36" s="83"/>
      <c r="Q36" s="83"/>
      <c r="R36" s="83"/>
      <c r="S36" s="83"/>
      <c r="T36" s="83"/>
      <c r="U36" s="83"/>
      <c r="V36" s="83"/>
      <c r="W36" s="83"/>
      <c r="X36" s="83"/>
      <c r="Y36" s="83"/>
    </row>
    <row r="37" spans="2:38" ht="15.75" customHeight="1" x14ac:dyDescent="0.2">
      <c r="B37" s="91"/>
      <c r="C37" s="97" t="s">
        <v>26</v>
      </c>
      <c r="D37" s="320"/>
      <c r="E37" s="320"/>
      <c r="F37" s="320"/>
      <c r="G37" s="2"/>
      <c r="H37" s="2"/>
      <c r="I37" s="2"/>
      <c r="J37" s="2"/>
      <c r="K37" s="2"/>
      <c r="L37" s="2"/>
      <c r="M37" s="2"/>
      <c r="N37" s="2"/>
      <c r="O37" s="2"/>
      <c r="P37" s="2"/>
      <c r="Q37" s="2"/>
      <c r="R37" s="2"/>
      <c r="S37" s="2"/>
      <c r="T37" s="2"/>
      <c r="U37" s="2"/>
      <c r="V37" s="2"/>
      <c r="W37" s="2"/>
      <c r="X37" s="2"/>
      <c r="Y37" s="2"/>
    </row>
    <row r="38" spans="2:38" x14ac:dyDescent="0.2">
      <c r="B38" s="91"/>
      <c r="C38" s="97" t="s">
        <v>125</v>
      </c>
      <c r="D38" s="41"/>
      <c r="E38" s="14"/>
      <c r="F38" s="14"/>
      <c r="G38" s="2"/>
      <c r="H38" s="2"/>
      <c r="I38" s="2"/>
      <c r="J38" s="2"/>
      <c r="K38" s="2"/>
      <c r="L38" s="2"/>
      <c r="M38" s="2"/>
      <c r="N38" s="2"/>
      <c r="O38" s="2"/>
      <c r="P38" s="2"/>
      <c r="Q38" s="2"/>
      <c r="R38" s="2"/>
      <c r="S38" s="2"/>
      <c r="T38" s="2"/>
      <c r="U38" s="2"/>
      <c r="V38" s="2"/>
      <c r="W38" s="2"/>
      <c r="X38" s="2"/>
      <c r="Y38" s="2"/>
    </row>
    <row r="39" spans="2:38" x14ac:dyDescent="0.2">
      <c r="B39" s="91"/>
      <c r="C39" s="160" t="s">
        <v>181</v>
      </c>
      <c r="D39" s="44"/>
      <c r="E39" s="14"/>
      <c r="F39" s="14"/>
      <c r="G39" s="2"/>
      <c r="H39" s="2"/>
      <c r="I39" s="2"/>
      <c r="J39" s="2"/>
      <c r="K39" s="2"/>
      <c r="L39" s="2"/>
      <c r="M39" s="2"/>
      <c r="N39" s="2"/>
      <c r="O39" s="2"/>
      <c r="P39" s="2"/>
      <c r="Q39" s="2"/>
      <c r="R39" s="2"/>
      <c r="S39" s="2"/>
      <c r="T39" s="2"/>
      <c r="U39" s="2"/>
      <c r="V39" s="2"/>
      <c r="W39" s="2"/>
      <c r="X39" s="2"/>
      <c r="Y39" s="2"/>
    </row>
    <row r="40" spans="2:38" x14ac:dyDescent="0.2">
      <c r="B40" s="91"/>
      <c r="C40" s="160" t="s">
        <v>182</v>
      </c>
      <c r="D40" s="44"/>
      <c r="E40" s="14"/>
      <c r="F40" s="14"/>
      <c r="G40" s="2"/>
      <c r="H40" s="2"/>
      <c r="I40" s="2"/>
      <c r="J40" s="2"/>
      <c r="K40" s="2"/>
      <c r="L40" s="2"/>
      <c r="M40" s="2"/>
      <c r="N40" s="2"/>
      <c r="O40" s="2"/>
      <c r="P40" s="2"/>
      <c r="Q40" s="2"/>
      <c r="R40" s="2"/>
      <c r="S40" s="2"/>
      <c r="T40" s="2"/>
      <c r="U40" s="2"/>
      <c r="V40" s="2"/>
      <c r="W40" s="2"/>
      <c r="X40" s="2"/>
      <c r="Y40" s="2"/>
    </row>
    <row r="41" spans="2:38" x14ac:dyDescent="0.2">
      <c r="B41" s="91"/>
      <c r="C41" s="220" t="s">
        <v>334</v>
      </c>
      <c r="D41" s="45"/>
      <c r="E41" s="14"/>
      <c r="F41" s="14"/>
      <c r="G41" s="2"/>
      <c r="H41" s="2"/>
      <c r="I41" s="2"/>
      <c r="J41" s="2"/>
      <c r="K41" s="2"/>
      <c r="L41" s="2"/>
      <c r="M41" s="2"/>
      <c r="N41" s="2"/>
      <c r="O41" s="2"/>
      <c r="P41" s="2"/>
      <c r="Q41" s="2"/>
      <c r="R41" s="2"/>
      <c r="S41" s="2"/>
      <c r="T41" s="2"/>
      <c r="U41" s="2"/>
      <c r="V41" s="2"/>
      <c r="W41" s="2"/>
      <c r="X41" s="2"/>
      <c r="Y41" s="2"/>
    </row>
    <row r="42" spans="2:38" x14ac:dyDescent="0.2">
      <c r="B42" s="91"/>
      <c r="C42" s="160" t="s">
        <v>183</v>
      </c>
      <c r="D42" s="41"/>
      <c r="E42" s="14"/>
      <c r="F42" s="14"/>
      <c r="G42" s="2"/>
      <c r="H42" s="2"/>
      <c r="I42" s="2"/>
      <c r="J42" s="2"/>
      <c r="K42" s="2"/>
      <c r="L42" s="2"/>
      <c r="M42" s="2"/>
      <c r="N42" s="2"/>
      <c r="O42" s="2"/>
      <c r="P42" s="2"/>
      <c r="Q42" s="2"/>
      <c r="R42" s="2"/>
      <c r="S42" s="2"/>
      <c r="T42" s="2"/>
      <c r="U42" s="2"/>
      <c r="V42" s="2"/>
      <c r="W42" s="2"/>
      <c r="X42" s="2"/>
      <c r="Y42" s="2"/>
    </row>
    <row r="43" spans="2:38" x14ac:dyDescent="0.2">
      <c r="B43" s="91"/>
      <c r="C43" s="160" t="s">
        <v>184</v>
      </c>
      <c r="D43" s="42"/>
      <c r="E43" s="14"/>
      <c r="F43" s="14"/>
      <c r="G43" s="2"/>
      <c r="H43" s="2"/>
      <c r="I43" s="2"/>
      <c r="J43" s="2"/>
      <c r="K43" s="2"/>
      <c r="L43" s="2"/>
      <c r="M43" s="2"/>
      <c r="N43" s="2"/>
      <c r="O43" s="2"/>
      <c r="P43" s="2"/>
      <c r="Q43" s="2"/>
      <c r="R43" s="2"/>
      <c r="S43" s="2"/>
      <c r="T43" s="2"/>
      <c r="U43" s="2"/>
      <c r="V43" s="2"/>
      <c r="W43" s="2"/>
      <c r="X43" s="2"/>
      <c r="Y43" s="2"/>
    </row>
    <row r="44" spans="2:38" x14ac:dyDescent="0.2">
      <c r="B44" s="91"/>
      <c r="C44" s="160" t="s">
        <v>185</v>
      </c>
      <c r="D44" s="42"/>
      <c r="E44" s="14"/>
      <c r="F44" s="14"/>
      <c r="G44" s="2"/>
      <c r="H44" s="2"/>
      <c r="I44" s="2"/>
      <c r="J44" s="2"/>
      <c r="K44" s="2"/>
      <c r="L44" s="2"/>
      <c r="M44" s="2"/>
      <c r="N44" s="2"/>
      <c r="O44" s="2"/>
      <c r="P44" s="2"/>
      <c r="Q44" s="2"/>
      <c r="R44" s="2"/>
      <c r="S44" s="2"/>
      <c r="T44" s="2"/>
      <c r="U44" s="2"/>
      <c r="V44" s="2"/>
      <c r="W44" s="2"/>
      <c r="X44" s="2"/>
      <c r="Y44" s="2"/>
    </row>
    <row r="45" spans="2:38" x14ac:dyDescent="0.2">
      <c r="B45" s="91"/>
      <c r="C45" s="97" t="s">
        <v>27</v>
      </c>
      <c r="D45" s="250"/>
      <c r="E45" s="16"/>
      <c r="F45" s="16"/>
      <c r="G45" s="2"/>
      <c r="H45" s="2"/>
      <c r="I45" s="2"/>
      <c r="J45" s="2"/>
      <c r="K45" s="2"/>
      <c r="L45" s="2"/>
      <c r="M45" s="2"/>
      <c r="N45" s="2"/>
      <c r="O45" s="2"/>
      <c r="P45" s="2"/>
      <c r="Q45" s="2"/>
      <c r="R45" s="2"/>
      <c r="S45" s="2"/>
      <c r="T45" s="2"/>
      <c r="U45" s="2"/>
      <c r="V45" s="2"/>
      <c r="W45" s="2"/>
      <c r="X45" s="2"/>
      <c r="Y45" s="2"/>
    </row>
    <row r="46" spans="2:38" ht="15" customHeight="1" x14ac:dyDescent="0.25">
      <c r="B46" s="317" t="s">
        <v>1</v>
      </c>
      <c r="C46" s="317"/>
      <c r="D46" s="317"/>
      <c r="E46" s="317"/>
      <c r="F46" s="317"/>
    </row>
    <row r="47" spans="2:38" s="92" customFormat="1" ht="15" customHeight="1" x14ac:dyDescent="0.25">
      <c r="B47" s="308" t="s">
        <v>345</v>
      </c>
      <c r="C47" s="316" t="s">
        <v>346</v>
      </c>
      <c r="D47" s="316"/>
      <c r="E47" s="316"/>
      <c r="F47" s="316"/>
      <c r="G47" s="36"/>
    </row>
    <row r="48" spans="2:38" ht="15.75" x14ac:dyDescent="0.25">
      <c r="B48" s="91"/>
      <c r="C48" s="100" t="s">
        <v>186</v>
      </c>
      <c r="D48" s="42"/>
      <c r="E48" s="39"/>
    </row>
    <row r="49" spans="2:6" ht="15.75" x14ac:dyDescent="0.25">
      <c r="B49" s="91"/>
      <c r="C49" s="100" t="s">
        <v>195</v>
      </c>
      <c r="D49" s="236"/>
      <c r="E49" s="39"/>
    </row>
    <row r="50" spans="2:6" ht="15.75" x14ac:dyDescent="0.25">
      <c r="B50" s="91"/>
      <c r="C50" s="87" t="s">
        <v>264</v>
      </c>
      <c r="D50" s="346"/>
      <c r="E50" s="347"/>
      <c r="F50" s="348"/>
    </row>
    <row r="51" spans="2:6" ht="15.75" x14ac:dyDescent="0.25">
      <c r="B51" s="91"/>
      <c r="C51" s="87" t="s">
        <v>187</v>
      </c>
      <c r="D51" s="41"/>
      <c r="E51" s="39"/>
    </row>
    <row r="52" spans="2:6" ht="15.75" x14ac:dyDescent="0.25">
      <c r="B52" s="91"/>
      <c r="C52" s="87" t="s">
        <v>188</v>
      </c>
      <c r="D52" s="42"/>
      <c r="E52" s="39"/>
    </row>
    <row r="53" spans="2:6" x14ac:dyDescent="0.2">
      <c r="B53" s="91"/>
      <c r="C53" s="87" t="s">
        <v>189</v>
      </c>
      <c r="D53" s="37"/>
      <c r="E53" s="85"/>
    </row>
    <row r="54" spans="2:6" ht="15.75" x14ac:dyDescent="0.25">
      <c r="B54" s="91"/>
      <c r="C54" s="100" t="s">
        <v>196</v>
      </c>
      <c r="D54" s="236"/>
      <c r="E54" s="39"/>
    </row>
    <row r="55" spans="2:6" ht="15" customHeight="1" x14ac:dyDescent="0.25">
      <c r="B55" s="91"/>
      <c r="C55" s="100" t="s">
        <v>197</v>
      </c>
      <c r="D55" s="320"/>
      <c r="E55" s="320"/>
      <c r="F55" s="320"/>
    </row>
    <row r="56" spans="2:6" ht="15.75" customHeight="1" x14ac:dyDescent="0.2">
      <c r="B56" s="91"/>
      <c r="C56" s="86" t="s">
        <v>198</v>
      </c>
      <c r="D56" s="320"/>
      <c r="E56" s="320"/>
      <c r="F56" s="320"/>
    </row>
    <row r="57" spans="2:6" ht="15.75" customHeight="1" x14ac:dyDescent="0.2">
      <c r="B57" s="91"/>
      <c r="C57" s="87" t="s">
        <v>199</v>
      </c>
      <c r="D57" s="346"/>
      <c r="E57" s="347"/>
      <c r="F57" s="348"/>
    </row>
    <row r="58" spans="2:6" ht="15" customHeight="1" x14ac:dyDescent="0.2">
      <c r="B58" s="91"/>
      <c r="C58" s="87"/>
      <c r="D58" s="39"/>
      <c r="E58" s="39"/>
      <c r="F58" s="39"/>
    </row>
    <row r="59" spans="2:6" ht="15.75" x14ac:dyDescent="0.25">
      <c r="B59" s="91"/>
      <c r="C59" s="87" t="s">
        <v>190</v>
      </c>
      <c r="D59" s="247"/>
      <c r="E59" s="237"/>
      <c r="F59" s="237"/>
    </row>
    <row r="60" spans="2:6" ht="15.75" customHeight="1" x14ac:dyDescent="0.25">
      <c r="B60" s="91"/>
      <c r="C60" s="87" t="s">
        <v>192</v>
      </c>
      <c r="D60" s="247"/>
      <c r="E60" s="237"/>
      <c r="F60" s="237"/>
    </row>
    <row r="61" spans="2:6" ht="15.75" customHeight="1" x14ac:dyDescent="0.25">
      <c r="B61" s="91"/>
      <c r="C61" s="87" t="s">
        <v>191</v>
      </c>
      <c r="D61" s="247"/>
      <c r="E61" s="237"/>
      <c r="F61" s="237"/>
    </row>
    <row r="62" spans="2:6" ht="15.75" customHeight="1" x14ac:dyDescent="0.25">
      <c r="B62" s="91"/>
      <c r="C62" s="87" t="s">
        <v>193</v>
      </c>
      <c r="D62" s="247"/>
      <c r="E62" s="237"/>
      <c r="F62" s="237"/>
    </row>
    <row r="63" spans="2:6" ht="15.75" customHeight="1" x14ac:dyDescent="0.25">
      <c r="B63" s="91"/>
      <c r="C63" s="100" t="s">
        <v>194</v>
      </c>
      <c r="D63" s="247"/>
      <c r="E63" s="237"/>
      <c r="F63" s="237"/>
    </row>
    <row r="64" spans="2:6" ht="15.75" customHeight="1" x14ac:dyDescent="0.2">
      <c r="B64" s="91"/>
      <c r="C64" s="87"/>
      <c r="D64" s="161"/>
      <c r="E64" s="237"/>
      <c r="F64" s="237"/>
    </row>
    <row r="65" spans="2:6" ht="15.75" customHeight="1" x14ac:dyDescent="0.25">
      <c r="B65" s="91"/>
      <c r="C65" s="23" t="s">
        <v>106</v>
      </c>
      <c r="D65" s="13"/>
      <c r="E65" s="13"/>
      <c r="F65" s="237"/>
    </row>
    <row r="66" spans="2:6" ht="15.75" customHeight="1" x14ac:dyDescent="0.2">
      <c r="B66" s="91"/>
      <c r="C66" s="19" t="s">
        <v>81</v>
      </c>
      <c r="D66" s="238"/>
      <c r="E66" s="13"/>
      <c r="F66" s="237"/>
    </row>
    <row r="67" spans="2:6" ht="15.75" customHeight="1" x14ac:dyDescent="0.2">
      <c r="B67" s="91"/>
      <c r="C67" s="19" t="s">
        <v>82</v>
      </c>
      <c r="D67" s="238"/>
      <c r="E67" s="13"/>
      <c r="F67" s="237"/>
    </row>
    <row r="68" spans="2:6" ht="15.75" customHeight="1" x14ac:dyDescent="0.2">
      <c r="B68" s="91"/>
      <c r="C68" s="19" t="s">
        <v>83</v>
      </c>
      <c r="D68" s="238"/>
      <c r="E68" s="13"/>
      <c r="F68" s="237"/>
    </row>
    <row r="69" spans="2:6" ht="15.75" customHeight="1" x14ac:dyDescent="0.2">
      <c r="B69" s="91"/>
      <c r="C69" s="19" t="s">
        <v>85</v>
      </c>
      <c r="D69" s="238"/>
      <c r="E69" s="13"/>
      <c r="F69" s="237"/>
    </row>
    <row r="70" spans="2:6" ht="15.75" customHeight="1" x14ac:dyDescent="0.2">
      <c r="B70" s="91"/>
      <c r="C70" s="19" t="s">
        <v>84</v>
      </c>
      <c r="D70" s="239"/>
      <c r="E70" s="13"/>
      <c r="F70" s="237"/>
    </row>
    <row r="71" spans="2:6" ht="15.75" customHeight="1" x14ac:dyDescent="0.2">
      <c r="B71" s="91"/>
      <c r="C71" s="19" t="s">
        <v>86</v>
      </c>
      <c r="D71" s="240"/>
      <c r="E71" s="13"/>
      <c r="F71" s="237"/>
    </row>
    <row r="72" spans="2:6" ht="15.75" customHeight="1" x14ac:dyDescent="0.2">
      <c r="B72" s="91"/>
      <c r="C72" s="19" t="s">
        <v>31</v>
      </c>
      <c r="D72" s="349"/>
      <c r="E72" s="349"/>
      <c r="F72" s="349"/>
    </row>
    <row r="73" spans="2:6" ht="18" customHeight="1" x14ac:dyDescent="0.25">
      <c r="B73" s="91"/>
      <c r="C73" s="351" t="s">
        <v>164</v>
      </c>
      <c r="D73" s="351"/>
      <c r="E73" s="351"/>
      <c r="F73" s="351"/>
    </row>
    <row r="74" spans="2:6" ht="15.75" customHeight="1" x14ac:dyDescent="0.25">
      <c r="B74" s="91"/>
      <c r="C74" s="108" t="s">
        <v>98</v>
      </c>
      <c r="D74" s="333"/>
      <c r="E74" s="334"/>
      <c r="F74" s="334"/>
    </row>
    <row r="75" spans="2:6" ht="15.75" customHeight="1" x14ac:dyDescent="0.2">
      <c r="B75" s="91"/>
      <c r="C75" s="107" t="s">
        <v>116</v>
      </c>
      <c r="D75" s="330"/>
      <c r="E75" s="331"/>
      <c r="F75" s="332"/>
    </row>
    <row r="76" spans="2:6" ht="15.75" customHeight="1" x14ac:dyDescent="0.2">
      <c r="B76" s="91"/>
      <c r="C76" s="107" t="s">
        <v>99</v>
      </c>
      <c r="D76" s="238"/>
      <c r="E76" s="21"/>
      <c r="F76" s="21"/>
    </row>
    <row r="77" spans="2:6" ht="15.75" customHeight="1" x14ac:dyDescent="0.2">
      <c r="B77" s="91"/>
      <c r="C77" s="22" t="s">
        <v>100</v>
      </c>
      <c r="D77" s="247"/>
      <c r="E77" s="21"/>
      <c r="F77" s="21"/>
    </row>
    <row r="78" spans="2:6" ht="15.75" customHeight="1" x14ac:dyDescent="0.2">
      <c r="B78" s="91"/>
      <c r="C78" s="22" t="s">
        <v>101</v>
      </c>
      <c r="D78" s="247"/>
      <c r="E78" s="21"/>
      <c r="F78" s="21"/>
    </row>
    <row r="79" spans="2:6" ht="15.75" customHeight="1" x14ac:dyDescent="0.2">
      <c r="B79" s="91"/>
      <c r="C79" s="107" t="s">
        <v>127</v>
      </c>
      <c r="D79" s="247"/>
      <c r="E79" s="21"/>
      <c r="F79" s="21"/>
    </row>
    <row r="80" spans="2:6" ht="15.75" customHeight="1" x14ac:dyDescent="0.25">
      <c r="B80" s="91"/>
      <c r="C80" s="108" t="s">
        <v>102</v>
      </c>
      <c r="D80" s="342"/>
      <c r="E80" s="343"/>
      <c r="F80" s="344"/>
    </row>
    <row r="81" spans="1:10" ht="15.75" customHeight="1" x14ac:dyDescent="0.2">
      <c r="B81" s="91"/>
      <c r="C81" s="107" t="s">
        <v>116</v>
      </c>
      <c r="D81" s="345"/>
      <c r="E81" s="331"/>
      <c r="F81" s="332"/>
    </row>
    <row r="82" spans="1:10" ht="15.75" customHeight="1" x14ac:dyDescent="0.2">
      <c r="B82" s="91"/>
      <c r="C82" s="107" t="s">
        <v>99</v>
      </c>
      <c r="D82" s="239"/>
      <c r="E82" s="21"/>
      <c r="F82" s="21"/>
    </row>
    <row r="83" spans="1:10" ht="15.75" customHeight="1" x14ac:dyDescent="0.2">
      <c r="B83" s="91"/>
      <c r="C83" s="22" t="s">
        <v>103</v>
      </c>
      <c r="D83" s="247"/>
      <c r="E83" s="21"/>
      <c r="F83" s="21"/>
    </row>
    <row r="84" spans="1:10" ht="15.75" customHeight="1" x14ac:dyDescent="0.2">
      <c r="B84" s="91"/>
      <c r="C84" s="107" t="s">
        <v>128</v>
      </c>
      <c r="D84" s="247"/>
      <c r="E84" s="21"/>
      <c r="F84" s="21"/>
    </row>
    <row r="85" spans="1:10" ht="15.75" customHeight="1" x14ac:dyDescent="0.25">
      <c r="B85" s="91"/>
      <c r="C85" s="108" t="s">
        <v>104</v>
      </c>
      <c r="D85" s="342"/>
      <c r="E85" s="343"/>
      <c r="F85" s="344"/>
    </row>
    <row r="86" spans="1:10" ht="15.75" customHeight="1" x14ac:dyDescent="0.2">
      <c r="B86" s="91"/>
      <c r="C86" s="107" t="s">
        <v>116</v>
      </c>
      <c r="D86" s="345"/>
      <c r="E86" s="331"/>
      <c r="F86" s="332"/>
    </row>
    <row r="87" spans="1:10" ht="15.75" customHeight="1" x14ac:dyDescent="0.2">
      <c r="B87" s="91"/>
      <c r="C87" s="107" t="s">
        <v>99</v>
      </c>
      <c r="D87" s="239"/>
      <c r="E87" s="21"/>
      <c r="F87" s="21"/>
    </row>
    <row r="88" spans="1:10" ht="15.75" customHeight="1" x14ac:dyDescent="0.2">
      <c r="B88" s="91"/>
      <c r="C88" s="22" t="s">
        <v>105</v>
      </c>
      <c r="D88" s="247"/>
      <c r="E88" s="21"/>
      <c r="F88" s="21"/>
    </row>
    <row r="89" spans="1:10" ht="15.75" customHeight="1" x14ac:dyDescent="0.2">
      <c r="B89" s="91"/>
      <c r="C89" s="107" t="s">
        <v>129</v>
      </c>
      <c r="D89" s="247"/>
      <c r="E89" s="21"/>
      <c r="F89" s="21"/>
      <c r="J89" s="109"/>
    </row>
    <row r="90" spans="1:10" ht="32.25" customHeight="1" x14ac:dyDescent="0.2">
      <c r="B90" s="91"/>
      <c r="C90" s="246" t="s">
        <v>107</v>
      </c>
      <c r="D90" s="350"/>
      <c r="E90" s="350"/>
      <c r="F90" s="350"/>
    </row>
    <row r="91" spans="1:10" ht="15.75" customHeight="1" x14ac:dyDescent="0.2">
      <c r="A91" s="13"/>
      <c r="B91" s="341" t="s">
        <v>37</v>
      </c>
      <c r="C91" s="341"/>
      <c r="D91" s="341"/>
      <c r="E91" s="341"/>
      <c r="F91" s="341"/>
    </row>
    <row r="92" spans="1:10" ht="15.75" customHeight="1" x14ac:dyDescent="0.2">
      <c r="B92" s="91"/>
      <c r="C92" s="100" t="s">
        <v>304</v>
      </c>
      <c r="D92" s="17"/>
      <c r="E92" s="24" t="s">
        <v>76</v>
      </c>
      <c r="F92" s="42"/>
      <c r="I92" s="86"/>
    </row>
    <row r="93" spans="1:10" ht="15.75" customHeight="1" x14ac:dyDescent="0.2">
      <c r="B93" s="91"/>
      <c r="C93" s="100" t="s">
        <v>305</v>
      </c>
      <c r="D93" s="17"/>
      <c r="E93" s="25" t="s">
        <v>76</v>
      </c>
      <c r="F93" s="42"/>
      <c r="I93" s="86"/>
    </row>
    <row r="94" spans="1:10" ht="15.75" customHeight="1" x14ac:dyDescent="0.2">
      <c r="B94" s="91"/>
      <c r="C94" s="100" t="s">
        <v>306</v>
      </c>
      <c r="D94" s="17"/>
      <c r="E94" s="25" t="s">
        <v>76</v>
      </c>
      <c r="F94" s="42"/>
    </row>
    <row r="95" spans="1:10" ht="14.25" customHeight="1" x14ac:dyDescent="0.2">
      <c r="B95" s="91"/>
      <c r="C95" s="87" t="s">
        <v>160</v>
      </c>
      <c r="D95" s="17"/>
      <c r="E95" s="35"/>
      <c r="F95" s="13"/>
    </row>
    <row r="96" spans="1:10" ht="15" customHeight="1" x14ac:dyDescent="0.2">
      <c r="B96" s="341" t="s">
        <v>77</v>
      </c>
      <c r="C96" s="341"/>
      <c r="D96" s="341"/>
      <c r="E96" s="341"/>
      <c r="F96" s="341"/>
    </row>
    <row r="97" spans="2:8" ht="15.75" x14ac:dyDescent="0.25">
      <c r="B97" s="91"/>
      <c r="C97" s="162" t="s">
        <v>79</v>
      </c>
      <c r="D97" s="163"/>
      <c r="E97" s="163"/>
      <c r="F97" s="163"/>
    </row>
    <row r="98" spans="2:8" ht="15.75" customHeight="1" x14ac:dyDescent="0.2">
      <c r="B98" s="91"/>
      <c r="C98" s="110" t="s">
        <v>32</v>
      </c>
      <c r="D98" s="340"/>
      <c r="E98" s="340"/>
      <c r="F98" s="340"/>
    </row>
    <row r="99" spans="2:8" x14ac:dyDescent="0.2">
      <c r="B99" s="91"/>
      <c r="C99" s="110" t="s">
        <v>115</v>
      </c>
      <c r="D99" s="340"/>
      <c r="E99" s="340"/>
      <c r="F99" s="340"/>
    </row>
    <row r="100" spans="2:8" x14ac:dyDescent="0.2">
      <c r="B100" s="91"/>
      <c r="C100" s="110" t="s">
        <v>28</v>
      </c>
      <c r="D100" s="340"/>
      <c r="E100" s="340"/>
      <c r="F100" s="340"/>
    </row>
    <row r="101" spans="2:8" ht="17.25" customHeight="1" x14ac:dyDescent="0.2">
      <c r="B101" s="91"/>
      <c r="C101" s="287" t="s">
        <v>323</v>
      </c>
      <c r="D101" s="243"/>
      <c r="E101" s="36"/>
      <c r="F101" s="36"/>
      <c r="H101" s="13"/>
    </row>
    <row r="102" spans="2:8" s="178" customFormat="1" ht="15" customHeight="1" x14ac:dyDescent="0.2">
      <c r="B102" s="341" t="s">
        <v>200</v>
      </c>
      <c r="C102" s="341"/>
      <c r="D102" s="341" t="s">
        <v>34</v>
      </c>
      <c r="E102" s="341"/>
      <c r="F102" s="341"/>
      <c r="G102" s="179"/>
      <c r="H102" s="179"/>
    </row>
    <row r="103" spans="2:8" ht="15.75" x14ac:dyDescent="0.25">
      <c r="B103" s="91"/>
      <c r="C103" s="22"/>
      <c r="D103" s="111" t="s">
        <v>33</v>
      </c>
      <c r="E103" s="36"/>
      <c r="F103" s="111" t="s">
        <v>221</v>
      </c>
    </row>
    <row r="104" spans="2:8" x14ac:dyDescent="0.2">
      <c r="B104" s="91"/>
      <c r="C104" s="112" t="s">
        <v>4</v>
      </c>
      <c r="D104" s="113"/>
      <c r="E104" s="114" t="s">
        <v>11</v>
      </c>
      <c r="F104" s="223"/>
    </row>
    <row r="105" spans="2:8" x14ac:dyDescent="0.2">
      <c r="B105" s="91"/>
      <c r="C105" s="112" t="s">
        <v>1</v>
      </c>
      <c r="D105" s="113"/>
      <c r="E105" s="114" t="s">
        <v>12</v>
      </c>
      <c r="F105" s="223"/>
    </row>
    <row r="106" spans="2:8" x14ac:dyDescent="0.2">
      <c r="B106" s="91"/>
      <c r="C106" s="112" t="s">
        <v>5</v>
      </c>
      <c r="D106" s="113"/>
      <c r="E106" s="114" t="s">
        <v>13</v>
      </c>
      <c r="F106" s="223"/>
    </row>
    <row r="107" spans="2:8" x14ac:dyDescent="0.2">
      <c r="B107" s="91"/>
      <c r="C107" s="112" t="s">
        <v>6</v>
      </c>
      <c r="D107" s="113"/>
      <c r="E107" s="114" t="s">
        <v>14</v>
      </c>
      <c r="F107" s="223"/>
    </row>
    <row r="108" spans="2:8" ht="30" x14ac:dyDescent="0.2">
      <c r="B108" s="91"/>
      <c r="C108" s="115" t="s">
        <v>157</v>
      </c>
      <c r="D108" s="113"/>
      <c r="E108" s="116" t="s">
        <v>15</v>
      </c>
      <c r="F108" s="223"/>
    </row>
    <row r="109" spans="2:8" x14ac:dyDescent="0.2">
      <c r="B109" s="91"/>
      <c r="C109" s="112" t="s">
        <v>7</v>
      </c>
      <c r="D109" s="113"/>
      <c r="E109" s="116" t="s">
        <v>16</v>
      </c>
      <c r="F109" s="223"/>
    </row>
    <row r="110" spans="2:8" ht="15.75" thickBot="1" x14ac:dyDescent="0.25">
      <c r="B110" s="91"/>
      <c r="C110" s="112" t="s">
        <v>8</v>
      </c>
      <c r="D110" s="117"/>
      <c r="E110" s="114"/>
      <c r="F110" s="224"/>
    </row>
    <row r="111" spans="2:8" ht="22.5" customHeight="1" x14ac:dyDescent="0.25">
      <c r="B111" s="91"/>
      <c r="C111" s="118" t="s">
        <v>9</v>
      </c>
      <c r="D111" s="225">
        <f>SUM(D104:D110)</f>
        <v>0</v>
      </c>
      <c r="E111" s="119" t="s">
        <v>9</v>
      </c>
      <c r="F111" s="226">
        <f>SUM(F104:F109)</f>
        <v>0</v>
      </c>
    </row>
    <row r="112" spans="2:8" ht="17.25" customHeight="1" x14ac:dyDescent="0.25">
      <c r="B112" s="101"/>
      <c r="C112" s="324" t="s">
        <v>43</v>
      </c>
      <c r="D112" s="324"/>
      <c r="E112" s="324"/>
      <c r="F112" s="324"/>
    </row>
    <row r="113" spans="2:6" ht="17.25" customHeight="1" x14ac:dyDescent="0.2">
      <c r="B113" s="101"/>
      <c r="C113" s="322" t="s">
        <v>124</v>
      </c>
      <c r="D113" s="322"/>
      <c r="E113" s="322"/>
      <c r="F113" s="322"/>
    </row>
    <row r="114" spans="2:6" ht="17.25" customHeight="1" x14ac:dyDescent="0.2">
      <c r="B114" s="101"/>
      <c r="C114" s="322" t="s">
        <v>17</v>
      </c>
      <c r="D114" s="322"/>
      <c r="E114" s="322"/>
      <c r="F114" s="322"/>
    </row>
    <row r="115" spans="2:6" ht="17.25" customHeight="1" x14ac:dyDescent="0.2">
      <c r="B115" s="101"/>
      <c r="C115" s="322" t="s">
        <v>18</v>
      </c>
      <c r="D115" s="322"/>
      <c r="E115" s="322"/>
      <c r="F115" s="322"/>
    </row>
    <row r="116" spans="2:6" ht="17.25" customHeight="1" x14ac:dyDescent="0.2">
      <c r="B116" s="101"/>
      <c r="C116" s="323" t="s">
        <v>156</v>
      </c>
      <c r="D116" s="322"/>
      <c r="E116" s="322"/>
      <c r="F116" s="322"/>
    </row>
    <row r="117" spans="2:6" ht="11.25" customHeight="1" x14ac:dyDescent="0.2">
      <c r="B117" s="92"/>
      <c r="D117" s="4"/>
    </row>
    <row r="118" spans="2:6" x14ac:dyDescent="0.2">
      <c r="B118" s="93"/>
      <c r="D118" s="4"/>
    </row>
    <row r="119" spans="2:6" x14ac:dyDescent="0.2">
      <c r="D119" s="4"/>
    </row>
    <row r="120" spans="2:6" x14ac:dyDescent="0.2">
      <c r="D120" s="4"/>
    </row>
    <row r="121" spans="2:6" x14ac:dyDescent="0.2">
      <c r="D121" s="4"/>
    </row>
    <row r="122" spans="2:6" x14ac:dyDescent="0.2">
      <c r="D122" s="4"/>
    </row>
    <row r="123" spans="2:6" x14ac:dyDescent="0.2">
      <c r="D123" s="4"/>
    </row>
    <row r="124" spans="2:6" x14ac:dyDescent="0.2">
      <c r="D124" s="4"/>
    </row>
    <row r="125" spans="2:6" x14ac:dyDescent="0.2">
      <c r="D125" s="4"/>
    </row>
    <row r="126" spans="2:6" x14ac:dyDescent="0.2">
      <c r="D126" s="4"/>
    </row>
    <row r="127" spans="2:6" x14ac:dyDescent="0.2">
      <c r="D127" s="4"/>
    </row>
    <row r="128" spans="2:6" x14ac:dyDescent="0.2">
      <c r="D128" s="4"/>
    </row>
    <row r="129" spans="3:12" x14ac:dyDescent="0.2">
      <c r="D129" s="4"/>
    </row>
    <row r="130" spans="3:12" x14ac:dyDescent="0.2">
      <c r="D130" s="4"/>
    </row>
    <row r="131" spans="3:12" x14ac:dyDescent="0.2">
      <c r="D131" s="4"/>
    </row>
    <row r="132" spans="3:12" x14ac:dyDescent="0.2">
      <c r="D132" s="4"/>
    </row>
    <row r="133" spans="3:12" x14ac:dyDescent="0.2">
      <c r="D133" s="4"/>
    </row>
    <row r="134" spans="3:12" x14ac:dyDescent="0.2">
      <c r="D134" s="4"/>
    </row>
    <row r="135" spans="3:12" x14ac:dyDescent="0.2">
      <c r="D135" s="4"/>
    </row>
    <row r="136" spans="3:12" x14ac:dyDescent="0.2">
      <c r="D136" s="4"/>
    </row>
    <row r="137" spans="3:12" x14ac:dyDescent="0.2">
      <c r="D137" s="4"/>
    </row>
    <row r="138" spans="3:12" x14ac:dyDescent="0.2">
      <c r="C138" s="5"/>
      <c r="D138" s="4"/>
    </row>
    <row r="139" spans="3:12" ht="76.5" customHeight="1" x14ac:dyDescent="0.2">
      <c r="D139" s="4"/>
    </row>
    <row r="140" spans="3:12" x14ac:dyDescent="0.2">
      <c r="C140" s="6"/>
      <c r="D140" s="4"/>
      <c r="F140" s="6"/>
      <c r="G140" s="20"/>
      <c r="H140" s="6"/>
      <c r="I140" s="6"/>
      <c r="J140" s="6"/>
      <c r="K140" s="6"/>
      <c r="L140" s="6"/>
    </row>
    <row r="141" spans="3:12" x14ac:dyDescent="0.2">
      <c r="D141" s="4"/>
      <c r="F141" s="6"/>
      <c r="G141" s="20"/>
      <c r="H141" s="6"/>
      <c r="I141" s="6"/>
      <c r="J141" s="6"/>
      <c r="K141" s="6"/>
      <c r="L141" s="6"/>
    </row>
    <row r="142" spans="3:12" x14ac:dyDescent="0.2">
      <c r="D142" s="4"/>
    </row>
    <row r="143" spans="3:12" x14ac:dyDescent="0.2">
      <c r="D143" s="4"/>
    </row>
    <row r="144" spans="3:12" x14ac:dyDescent="0.2">
      <c r="D144" s="4"/>
    </row>
    <row r="145" spans="4:4" x14ac:dyDescent="0.2">
      <c r="D145" s="4"/>
    </row>
    <row r="146" spans="4:4" x14ac:dyDescent="0.2">
      <c r="D146" s="4"/>
    </row>
    <row r="147" spans="4:4" x14ac:dyDescent="0.2">
      <c r="D147" s="4"/>
    </row>
    <row r="148" spans="4:4" x14ac:dyDescent="0.2">
      <c r="D148" s="4"/>
    </row>
    <row r="149" spans="4:4" x14ac:dyDescent="0.2">
      <c r="D149" s="4"/>
    </row>
    <row r="150" spans="4:4" x14ac:dyDescent="0.2">
      <c r="D150" s="4"/>
    </row>
    <row r="151" spans="4:4" x14ac:dyDescent="0.2">
      <c r="D151" s="4"/>
    </row>
    <row r="152" spans="4:4" x14ac:dyDescent="0.2">
      <c r="D152" s="4"/>
    </row>
    <row r="153" spans="4:4" x14ac:dyDescent="0.2">
      <c r="D153" s="4"/>
    </row>
    <row r="154" spans="4:4" x14ac:dyDescent="0.2">
      <c r="D154" s="4"/>
    </row>
    <row r="155" spans="4:4" x14ac:dyDescent="0.2">
      <c r="D155" s="4"/>
    </row>
    <row r="156" spans="4:4" x14ac:dyDescent="0.2">
      <c r="D156" s="4"/>
    </row>
    <row r="157" spans="4:4" x14ac:dyDescent="0.2">
      <c r="D157" s="4"/>
    </row>
    <row r="158" spans="4:4" x14ac:dyDescent="0.2">
      <c r="D158" s="4"/>
    </row>
    <row r="159" spans="4:4" x14ac:dyDescent="0.2">
      <c r="D159" s="4"/>
    </row>
    <row r="160" spans="4:4" x14ac:dyDescent="0.2">
      <c r="D160" s="4"/>
    </row>
    <row r="161" spans="4:4" x14ac:dyDescent="0.2">
      <c r="D161" s="4"/>
    </row>
    <row r="162" spans="4:4" x14ac:dyDescent="0.2">
      <c r="D162" s="4"/>
    </row>
    <row r="163" spans="4:4" x14ac:dyDescent="0.2">
      <c r="D163" s="4"/>
    </row>
  </sheetData>
  <sheetProtection formatCells="0" selectLockedCells="1"/>
  <mergeCells count="49">
    <mergeCell ref="D99:F99"/>
    <mergeCell ref="D80:F80"/>
    <mergeCell ref="D81:F81"/>
    <mergeCell ref="D85:F85"/>
    <mergeCell ref="B35:F35"/>
    <mergeCell ref="D56:F56"/>
    <mergeCell ref="D57:F57"/>
    <mergeCell ref="D72:F72"/>
    <mergeCell ref="D55:F55"/>
    <mergeCell ref="D90:F90"/>
    <mergeCell ref="D98:F98"/>
    <mergeCell ref="D86:F86"/>
    <mergeCell ref="B96:F96"/>
    <mergeCell ref="D50:F50"/>
    <mergeCell ref="B91:F91"/>
    <mergeCell ref="C73:F73"/>
    <mergeCell ref="D100:F100"/>
    <mergeCell ref="C113:F113"/>
    <mergeCell ref="C114:F114"/>
    <mergeCell ref="D102:F102"/>
    <mergeCell ref="B102:C102"/>
    <mergeCell ref="C115:F115"/>
    <mergeCell ref="C116:F116"/>
    <mergeCell ref="C112:F112"/>
    <mergeCell ref="B1:F1"/>
    <mergeCell ref="C4:F4"/>
    <mergeCell ref="C5:F5"/>
    <mergeCell ref="B2:F2"/>
    <mergeCell ref="D75:F75"/>
    <mergeCell ref="D74:F74"/>
    <mergeCell ref="C6:F6"/>
    <mergeCell ref="B8:F8"/>
    <mergeCell ref="B9:F9"/>
    <mergeCell ref="D28:F28"/>
    <mergeCell ref="C36:F36"/>
    <mergeCell ref="C34:F34"/>
    <mergeCell ref="C33:F33"/>
    <mergeCell ref="C47:F47"/>
    <mergeCell ref="B46:F46"/>
    <mergeCell ref="D23:F23"/>
    <mergeCell ref="D11:F11"/>
    <mergeCell ref="C3:F3"/>
    <mergeCell ref="D25:F25"/>
    <mergeCell ref="D26:F26"/>
    <mergeCell ref="D37:F37"/>
    <mergeCell ref="D27:F27"/>
    <mergeCell ref="D21:F21"/>
    <mergeCell ref="B7:F7"/>
    <mergeCell ref="B24:F24"/>
  </mergeCells>
  <phoneticPr fontId="3" type="noConversion"/>
  <dataValidations count="4">
    <dataValidation type="list" allowBlank="1" showInputMessage="1" showErrorMessage="1" sqref="D92:D94">
      <formula1>"--- Choose one ---,General Fund,ASB"</formula1>
    </dataValidation>
    <dataValidation type="list" allowBlank="1" showInputMessage="1" showErrorMessage="1" sqref="D10">
      <formula1>"Issaquah HS, Liberty HS, Skyline HS, Gibson Ek, Beaver Lake MS, Issaquah MS, PCMS, Pine Lake MS, Maywood MS, AP, BR, CA, CH, CL, CR, CS, DI, EN, GR, IVE, MH, NC, SH, SS "</formula1>
    </dataValidation>
    <dataValidation type="list" allowBlank="1" showInputMessage="1" showErrorMessage="1" sqref="D30:D32 D95 D101 D19:D20">
      <formula1>"YES,NO"</formula1>
    </dataValidation>
    <dataValidation type="time" errorStyle="information" allowBlank="1" showInputMessage="1" showErrorMessage="1" errorTitle="Time Format" error="Must be input in the following format hh:mm (ex. 10:00)" promptTitle="Time Format" prompt="HH:MM AM/PM" sqref="D13 D88:D89 D59:D63 D77:D79 D83:D84 D15">
      <formula1>0</formula1>
      <formula2>0.999305555555556</formula2>
    </dataValidation>
  </dataValidations>
  <printOptions horizontalCentered="1"/>
  <pageMargins left="0.25" right="0.25" top="0.75" bottom="0.75" header="0.3" footer="0.3"/>
  <pageSetup scale="5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2"/>
  <sheetViews>
    <sheetView zoomScale="80" zoomScaleNormal="80" workbookViewId="0">
      <selection activeCell="O46" sqref="O46"/>
    </sheetView>
  </sheetViews>
  <sheetFormatPr defaultColWidth="9.140625" defaultRowHeight="12.75" x14ac:dyDescent="0.2"/>
  <cols>
    <col min="1" max="1" width="1.42578125" style="177" customWidth="1"/>
    <col min="2" max="2" width="3.140625" style="177" customWidth="1"/>
    <col min="3" max="3" width="0.85546875" style="177" customWidth="1"/>
    <col min="4" max="10" width="9.140625" style="177"/>
    <col min="11" max="11" width="15" style="177" customWidth="1"/>
    <col min="12" max="16384" width="9.140625" style="177"/>
  </cols>
  <sheetData>
    <row r="2" spans="2:11" ht="15.75" customHeight="1" x14ac:dyDescent="0.2">
      <c r="B2" s="353" t="s">
        <v>297</v>
      </c>
      <c r="C2" s="353"/>
      <c r="D2" s="353"/>
      <c r="E2" s="353"/>
      <c r="F2" s="353"/>
      <c r="G2" s="252"/>
      <c r="J2" s="253"/>
      <c r="K2" s="254" t="s">
        <v>165</v>
      </c>
    </row>
    <row r="3" spans="2:11" ht="21.75" customHeight="1" x14ac:dyDescent="0.2">
      <c r="B3" s="255"/>
      <c r="C3" s="255"/>
      <c r="D3" s="255"/>
      <c r="E3" s="255"/>
      <c r="G3" s="358" t="s">
        <v>268</v>
      </c>
      <c r="H3" s="358"/>
      <c r="I3" s="358"/>
      <c r="J3" s="358"/>
      <c r="K3" s="358"/>
    </row>
    <row r="4" spans="2:11" ht="7.5" customHeight="1" x14ac:dyDescent="0.2">
      <c r="B4" s="255"/>
      <c r="C4" s="255"/>
      <c r="D4" s="255"/>
      <c r="E4" s="255"/>
      <c r="G4" s="252"/>
      <c r="H4" s="252"/>
      <c r="I4" s="252"/>
      <c r="J4" s="252"/>
      <c r="K4" s="256"/>
    </row>
    <row r="5" spans="2:11" ht="23.25" x14ac:dyDescent="0.2">
      <c r="B5" s="354" t="s">
        <v>222</v>
      </c>
      <c r="C5" s="354"/>
      <c r="D5" s="354"/>
      <c r="E5" s="354"/>
      <c r="F5" s="354"/>
      <c r="G5" s="354"/>
      <c r="H5" s="354"/>
      <c r="I5" s="354"/>
      <c r="J5" s="354"/>
      <c r="K5" s="354"/>
    </row>
    <row r="6" spans="2:11" ht="5.25" customHeight="1" x14ac:dyDescent="0.2">
      <c r="B6" s="257"/>
      <c r="C6" s="257"/>
      <c r="D6" s="257"/>
      <c r="E6" s="257"/>
      <c r="F6" s="257"/>
      <c r="G6" s="257"/>
      <c r="H6" s="257"/>
      <c r="I6" s="257"/>
      <c r="J6" s="257"/>
      <c r="K6" s="257"/>
    </row>
    <row r="7" spans="2:11" ht="27.75" customHeight="1" x14ac:dyDescent="0.2">
      <c r="B7" s="355" t="s">
        <v>223</v>
      </c>
      <c r="C7" s="355"/>
      <c r="D7" s="355"/>
      <c r="E7" s="355"/>
      <c r="F7" s="355"/>
      <c r="G7" s="355"/>
      <c r="H7" s="355"/>
      <c r="I7" s="355"/>
      <c r="J7" s="355"/>
      <c r="K7" s="355"/>
    </row>
    <row r="8" spans="2:11" ht="31.5" customHeight="1" x14ac:dyDescent="0.2">
      <c r="B8" s="357" t="s">
        <v>269</v>
      </c>
      <c r="C8" s="357"/>
      <c r="D8" s="357"/>
      <c r="E8" s="357"/>
      <c r="F8" s="357"/>
      <c r="G8" s="357"/>
      <c r="H8" s="357"/>
      <c r="I8" s="357"/>
      <c r="J8" s="357"/>
      <c r="K8" s="357"/>
    </row>
    <row r="9" spans="2:11" ht="9" customHeight="1" x14ac:dyDescent="0.2">
      <c r="B9" s="258"/>
      <c r="C9" s="258"/>
      <c r="D9" s="258"/>
      <c r="E9" s="258"/>
      <c r="F9" s="258"/>
      <c r="G9" s="258"/>
      <c r="H9" s="258"/>
      <c r="I9" s="258"/>
      <c r="J9" s="258"/>
      <c r="K9" s="258"/>
    </row>
    <row r="10" spans="2:11" ht="19.5" customHeight="1" x14ac:dyDescent="0.2">
      <c r="B10" s="259" t="s">
        <v>224</v>
      </c>
      <c r="C10" s="259"/>
    </row>
    <row r="11" spans="2:11" ht="5.0999999999999996" customHeight="1" thickBot="1" x14ac:dyDescent="0.25">
      <c r="B11" s="260"/>
      <c r="C11" s="260"/>
    </row>
    <row r="12" spans="2:11" ht="13.5" thickBot="1" x14ac:dyDescent="0.25">
      <c r="B12" s="261"/>
      <c r="C12" s="262"/>
      <c r="D12" s="263" t="s">
        <v>258</v>
      </c>
    </row>
    <row r="13" spans="2:11" ht="13.5" thickBot="1" x14ac:dyDescent="0.25">
      <c r="C13" s="262"/>
      <c r="D13" s="263"/>
    </row>
    <row r="14" spans="2:11" ht="13.5" thickBot="1" x14ac:dyDescent="0.25">
      <c r="B14" s="261"/>
      <c r="C14" s="262"/>
      <c r="D14" s="263" t="s">
        <v>257</v>
      </c>
    </row>
    <row r="15" spans="2:11" x14ac:dyDescent="0.2">
      <c r="B15" s="262"/>
      <c r="C15" s="262"/>
      <c r="D15" s="263"/>
    </row>
    <row r="16" spans="2:11" ht="14.25" x14ac:dyDescent="0.2">
      <c r="B16" s="259" t="s">
        <v>225</v>
      </c>
    </row>
    <row r="17" spans="2:4" ht="5.0999999999999996" customHeight="1" thickBot="1" x14ac:dyDescent="0.25">
      <c r="D17" s="264"/>
    </row>
    <row r="18" spans="2:4" ht="13.5" thickBot="1" x14ac:dyDescent="0.25">
      <c r="B18" s="261"/>
      <c r="C18" s="262"/>
      <c r="D18" s="263" t="s">
        <v>259</v>
      </c>
    </row>
    <row r="19" spans="2:4" ht="13.5" thickBot="1" x14ac:dyDescent="0.25">
      <c r="C19" s="262"/>
      <c r="D19" s="263"/>
    </row>
    <row r="20" spans="2:4" ht="13.5" thickBot="1" x14ac:dyDescent="0.25">
      <c r="B20" s="261"/>
      <c r="C20" s="262"/>
      <c r="D20" s="263" t="s">
        <v>270</v>
      </c>
    </row>
    <row r="21" spans="2:4" ht="13.5" thickBot="1" x14ac:dyDescent="0.25">
      <c r="C21" s="262"/>
      <c r="D21" s="263"/>
    </row>
    <row r="22" spans="2:4" ht="13.5" thickBot="1" x14ac:dyDescent="0.25">
      <c r="B22" s="261"/>
      <c r="C22" s="262"/>
      <c r="D22" s="263" t="s">
        <v>260</v>
      </c>
    </row>
    <row r="23" spans="2:4" ht="13.5" thickBot="1" x14ac:dyDescent="0.25">
      <c r="C23" s="262"/>
      <c r="D23" s="263"/>
    </row>
    <row r="24" spans="2:4" ht="13.5" thickBot="1" x14ac:dyDescent="0.25">
      <c r="B24" s="261"/>
      <c r="C24" s="262"/>
      <c r="D24" s="263" t="s">
        <v>261</v>
      </c>
    </row>
    <row r="25" spans="2:4" ht="13.5" thickBot="1" x14ac:dyDescent="0.25">
      <c r="C25" s="262"/>
      <c r="D25" s="263"/>
    </row>
    <row r="26" spans="2:4" ht="13.5" thickBot="1" x14ac:dyDescent="0.25">
      <c r="B26" s="261"/>
      <c r="C26" s="262"/>
      <c r="D26" s="265" t="s">
        <v>262</v>
      </c>
    </row>
    <row r="27" spans="2:4" x14ac:dyDescent="0.2">
      <c r="D27" s="265" t="s">
        <v>278</v>
      </c>
    </row>
    <row r="28" spans="2:4" ht="3" customHeight="1" thickBot="1" x14ac:dyDescent="0.25">
      <c r="D28" s="265"/>
    </row>
    <row r="29" spans="2:4" ht="13.5" thickBot="1" x14ac:dyDescent="0.25">
      <c r="B29" s="261"/>
      <c r="C29" s="262"/>
      <c r="D29" s="265" t="s">
        <v>263</v>
      </c>
    </row>
    <row r="30" spans="2:4" x14ac:dyDescent="0.2">
      <c r="D30" s="265" t="s">
        <v>279</v>
      </c>
    </row>
    <row r="31" spans="2:4" ht="3" customHeight="1" thickBot="1" x14ac:dyDescent="0.25">
      <c r="D31" s="265"/>
    </row>
    <row r="32" spans="2:4" ht="13.5" thickBot="1" x14ac:dyDescent="0.25">
      <c r="B32" s="261"/>
      <c r="C32" s="262"/>
      <c r="D32" s="265" t="s">
        <v>271</v>
      </c>
    </row>
    <row r="33" spans="2:11" ht="13.5" thickBot="1" x14ac:dyDescent="0.25">
      <c r="C33" s="262"/>
      <c r="D33" s="265"/>
    </row>
    <row r="34" spans="2:11" ht="13.5" thickBot="1" x14ac:dyDescent="0.25">
      <c r="B34" s="261"/>
      <c r="C34" s="262"/>
      <c r="D34" s="265" t="s">
        <v>272</v>
      </c>
    </row>
    <row r="35" spans="2:11" ht="13.5" thickBot="1" x14ac:dyDescent="0.25">
      <c r="C35" s="262"/>
      <c r="D35" s="265"/>
    </row>
    <row r="36" spans="2:11" ht="13.5" thickBot="1" x14ac:dyDescent="0.25">
      <c r="B36" s="261"/>
      <c r="C36" s="262"/>
      <c r="D36" s="265" t="s">
        <v>273</v>
      </c>
    </row>
    <row r="37" spans="2:11" ht="13.5" thickBot="1" x14ac:dyDescent="0.25">
      <c r="C37" s="262"/>
      <c r="D37" s="265"/>
    </row>
    <row r="38" spans="2:11" ht="13.5" thickBot="1" x14ac:dyDescent="0.25">
      <c r="B38" s="261"/>
      <c r="C38" s="262"/>
      <c r="D38" s="265" t="s">
        <v>274</v>
      </c>
    </row>
    <row r="39" spans="2:11" ht="13.5" thickBot="1" x14ac:dyDescent="0.25">
      <c r="C39" s="262"/>
      <c r="D39" s="265"/>
    </row>
    <row r="40" spans="2:11" ht="13.5" thickBot="1" x14ac:dyDescent="0.25">
      <c r="B40" s="261"/>
      <c r="C40" s="262"/>
      <c r="D40" s="265" t="s">
        <v>275</v>
      </c>
    </row>
    <row r="41" spans="2:11" ht="13.5" thickBot="1" x14ac:dyDescent="0.25">
      <c r="C41" s="262"/>
      <c r="D41" s="265"/>
    </row>
    <row r="42" spans="2:11" ht="13.5" thickBot="1" x14ac:dyDescent="0.25">
      <c r="B42" s="261"/>
      <c r="C42" s="262"/>
      <c r="D42" s="265" t="s">
        <v>276</v>
      </c>
    </row>
    <row r="43" spans="2:11" ht="13.5" thickBot="1" x14ac:dyDescent="0.25">
      <c r="C43" s="262"/>
      <c r="D43" s="265"/>
    </row>
    <row r="44" spans="2:11" ht="13.5" thickBot="1" x14ac:dyDescent="0.25">
      <c r="B44" s="261"/>
      <c r="C44" s="262"/>
      <c r="D44" s="265" t="s">
        <v>277</v>
      </c>
    </row>
    <row r="45" spans="2:11" x14ac:dyDescent="0.2">
      <c r="B45" s="262"/>
      <c r="C45" s="262"/>
      <c r="D45" s="265"/>
    </row>
    <row r="46" spans="2:11" ht="26.25" customHeight="1" x14ac:dyDescent="0.2">
      <c r="B46" s="361" t="s">
        <v>226</v>
      </c>
      <c r="C46" s="361"/>
      <c r="D46" s="361"/>
      <c r="E46" s="361"/>
      <c r="F46" s="361"/>
      <c r="G46" s="361"/>
      <c r="H46" s="361"/>
      <c r="I46" s="361"/>
      <c r="J46" s="361"/>
      <c r="K46" s="361"/>
    </row>
    <row r="47" spans="2:11" ht="24" thickBot="1" x14ac:dyDescent="0.4">
      <c r="E47" s="360"/>
      <c r="F47" s="360"/>
      <c r="G47" s="360"/>
      <c r="I47" s="356"/>
      <c r="J47" s="356"/>
      <c r="K47" s="356"/>
    </row>
    <row r="48" spans="2:11" ht="14.25" x14ac:dyDescent="0.2">
      <c r="E48" s="359" t="s">
        <v>227</v>
      </c>
      <c r="F48" s="359"/>
      <c r="G48" s="359"/>
      <c r="I48" s="359" t="s">
        <v>177</v>
      </c>
      <c r="J48" s="359"/>
      <c r="K48" s="359"/>
    </row>
    <row r="51" spans="4:11" x14ac:dyDescent="0.2">
      <c r="D51" s="177" t="s">
        <v>280</v>
      </c>
      <c r="J51" s="352" t="s">
        <v>347</v>
      </c>
      <c r="K51" s="352"/>
    </row>
    <row r="52" spans="4:11" x14ac:dyDescent="0.2">
      <c r="D52" s="177" t="s">
        <v>281</v>
      </c>
      <c r="K52" s="266" t="s">
        <v>282</v>
      </c>
    </row>
  </sheetData>
  <sheetProtection selectLockedCells="1" selectUnlockedCells="1"/>
  <mergeCells count="11">
    <mergeCell ref="J51:K51"/>
    <mergeCell ref="B2:F2"/>
    <mergeCell ref="B5:K5"/>
    <mergeCell ref="B7:K7"/>
    <mergeCell ref="I47:K47"/>
    <mergeCell ref="B8:K8"/>
    <mergeCell ref="G3:K3"/>
    <mergeCell ref="I48:K48"/>
    <mergeCell ref="E48:G48"/>
    <mergeCell ref="E47:G47"/>
    <mergeCell ref="B46:K46"/>
  </mergeCells>
  <printOptions horizontalCentered="1" verticalCentered="1"/>
  <pageMargins left="0.25" right="0.25" top="0.75" bottom="0.75" header="0.3" footer="0.3"/>
  <pageSetup scale="97"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2:AT57"/>
  <sheetViews>
    <sheetView showGridLines="0" showRuler="0" showOutlineSymbols="0" zoomScale="125" zoomScaleNormal="125" zoomScaleSheetLayoutView="100" workbookViewId="0">
      <selection activeCell="AT26" sqref="AT26"/>
    </sheetView>
  </sheetViews>
  <sheetFormatPr defaultColWidth="2" defaultRowHeight="12.75" x14ac:dyDescent="0.2"/>
  <cols>
    <col min="1" max="13" width="2" style="8" customWidth="1"/>
    <col min="14" max="14" width="1.85546875" style="8" customWidth="1"/>
    <col min="15" max="24" width="2" style="8" customWidth="1"/>
    <col min="25" max="29" width="1.85546875" style="8" customWidth="1"/>
    <col min="30" max="45" width="2" style="8" customWidth="1"/>
    <col min="46" max="46" width="2" style="9" customWidth="1"/>
    <col min="47" max="16384" width="2" style="8"/>
  </cols>
  <sheetData>
    <row r="2" spans="1:46" x14ac:dyDescent="0.2">
      <c r="B2" s="46" t="s">
        <v>297</v>
      </c>
      <c r="C2" s="46"/>
      <c r="D2" s="46"/>
      <c r="E2" s="46"/>
      <c r="F2" s="46"/>
      <c r="G2" s="46"/>
      <c r="H2" s="46"/>
      <c r="I2" s="46"/>
      <c r="J2" s="46"/>
      <c r="K2" s="46"/>
      <c r="L2" s="46"/>
      <c r="M2" s="46"/>
      <c r="N2" s="46"/>
      <c r="O2" s="46"/>
      <c r="P2" s="46"/>
      <c r="AK2" s="365" t="s">
        <v>165</v>
      </c>
      <c r="AL2" s="366"/>
      <c r="AM2" s="366"/>
      <c r="AN2" s="366"/>
      <c r="AO2" s="366"/>
      <c r="AP2" s="366"/>
      <c r="AQ2" s="366"/>
      <c r="AR2" s="366"/>
      <c r="AS2" s="366"/>
      <c r="AT2" s="366"/>
    </row>
    <row r="3" spans="1:46" ht="12.75" customHeight="1" x14ac:dyDescent="0.2">
      <c r="AC3" s="367" t="s">
        <v>228</v>
      </c>
      <c r="AD3" s="367"/>
      <c r="AE3" s="367"/>
      <c r="AF3" s="367"/>
      <c r="AG3" s="367"/>
      <c r="AH3" s="367"/>
      <c r="AI3" s="367"/>
      <c r="AJ3" s="367"/>
      <c r="AK3" s="367"/>
      <c r="AL3" s="367"/>
      <c r="AM3" s="367"/>
      <c r="AN3" s="367"/>
      <c r="AO3" s="367"/>
      <c r="AP3" s="367"/>
      <c r="AQ3" s="367"/>
      <c r="AR3" s="367"/>
      <c r="AS3" s="367"/>
      <c r="AT3" s="367"/>
    </row>
    <row r="4" spans="1:46" s="170" customFormat="1" ht="19.5" customHeight="1" x14ac:dyDescent="0.2">
      <c r="B4" s="371" t="s">
        <v>326</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row>
    <row r="5" spans="1:46" ht="37.5" customHeight="1" x14ac:dyDescent="0.2">
      <c r="B5" s="373" t="s">
        <v>229</v>
      </c>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row>
    <row r="6" spans="1:46" ht="12" customHeight="1" x14ac:dyDescent="0.2">
      <c r="A6" s="103"/>
      <c r="B6" s="9"/>
      <c r="C6" s="374" t="str">
        <f>IF(Date_Trip="","",Date_Trip)</f>
        <v/>
      </c>
      <c r="D6" s="374"/>
      <c r="E6" s="374"/>
      <c r="F6" s="374"/>
      <c r="G6" s="374"/>
      <c r="H6" s="374"/>
      <c r="I6" s="374"/>
      <c r="J6" s="374"/>
      <c r="K6" s="374"/>
      <c r="L6" s="374"/>
      <c r="M6" s="374"/>
      <c r="N6" s="374"/>
      <c r="O6" s="374"/>
      <c r="P6" s="374"/>
      <c r="Q6" s="374"/>
      <c r="R6" s="374"/>
      <c r="T6" s="369" t="str">
        <f>IF(Grade__class_or_group_participating="","",Grade__class_or_group_participating)</f>
        <v/>
      </c>
      <c r="U6" s="369"/>
      <c r="V6" s="369"/>
      <c r="W6" s="369"/>
      <c r="X6" s="369"/>
      <c r="Y6" s="369"/>
      <c r="Z6" s="369"/>
      <c r="AA6" s="369"/>
      <c r="AB6" s="369"/>
      <c r="AC6" s="369"/>
      <c r="AD6" s="369"/>
      <c r="AE6" s="369"/>
      <c r="AF6" s="369"/>
      <c r="AI6" s="103"/>
      <c r="AJ6" s="9"/>
      <c r="AK6" s="369" t="str">
        <f>IF(Number_of_Students="","",Number_of_Students)</f>
        <v/>
      </c>
      <c r="AL6" s="369"/>
      <c r="AM6" s="369"/>
      <c r="AN6" s="369"/>
      <c r="AO6" s="369"/>
      <c r="AP6" s="369"/>
      <c r="AQ6" s="369"/>
      <c r="AR6" s="369"/>
      <c r="AS6" s="369"/>
      <c r="AT6" s="103"/>
    </row>
    <row r="7" spans="1:46" s="69" customFormat="1" ht="12" customHeight="1" x14ac:dyDescent="0.2">
      <c r="A7" s="75"/>
      <c r="B7" s="10"/>
      <c r="C7" s="75" t="s">
        <v>38</v>
      </c>
      <c r="D7" s="75"/>
      <c r="E7" s="75"/>
      <c r="F7" s="75"/>
      <c r="G7" s="75"/>
      <c r="H7" s="75"/>
      <c r="I7" s="75"/>
      <c r="J7" s="75"/>
      <c r="K7" s="75"/>
      <c r="L7" s="75"/>
      <c r="M7" s="75"/>
      <c r="N7" s="75"/>
      <c r="O7" s="75"/>
      <c r="P7" s="75"/>
      <c r="Q7" s="75"/>
      <c r="R7" s="75"/>
      <c r="T7" s="75" t="s">
        <v>39</v>
      </c>
      <c r="U7" s="75"/>
      <c r="V7" s="75"/>
      <c r="W7" s="75"/>
      <c r="X7" s="75"/>
      <c r="Y7" s="75"/>
      <c r="Z7" s="75"/>
      <c r="AA7" s="75"/>
      <c r="AB7" s="75"/>
      <c r="AC7" s="75"/>
      <c r="AD7" s="75"/>
      <c r="AE7" s="75"/>
      <c r="AF7" s="75"/>
      <c r="AI7" s="75"/>
      <c r="AJ7" s="10"/>
      <c r="AK7" s="75" t="s">
        <v>170</v>
      </c>
      <c r="AL7" s="75"/>
      <c r="AM7" s="75"/>
      <c r="AN7" s="75"/>
      <c r="AO7" s="75"/>
      <c r="AP7" s="75"/>
      <c r="AQ7" s="75"/>
      <c r="AR7" s="75"/>
      <c r="AS7" s="75"/>
      <c r="AT7" s="75"/>
    </row>
    <row r="8" spans="1:46" s="68" customFormat="1" ht="12" customHeight="1" x14ac:dyDescent="0.2">
      <c r="A8" s="77"/>
      <c r="B8" s="67"/>
      <c r="C8" s="369" t="str">
        <f>IF(Destination="","",Destination)</f>
        <v/>
      </c>
      <c r="D8" s="369"/>
      <c r="E8" s="369"/>
      <c r="F8" s="369"/>
      <c r="G8" s="369"/>
      <c r="H8" s="369"/>
      <c r="I8" s="369"/>
      <c r="J8" s="369"/>
      <c r="K8" s="369"/>
      <c r="L8" s="369"/>
      <c r="M8" s="369"/>
      <c r="N8" s="369"/>
      <c r="O8" s="369"/>
      <c r="P8" s="369"/>
      <c r="Q8" s="369"/>
      <c r="R8" s="369"/>
      <c r="T8" s="375" t="str">
        <f>IF(Address__including_city_AND_ZIP_CODE="","",Address__including_city_AND_ZIP_CODE)</f>
        <v/>
      </c>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77"/>
    </row>
    <row r="9" spans="1:46" s="69" customFormat="1" ht="12" customHeight="1" x14ac:dyDescent="0.2">
      <c r="A9" s="75"/>
      <c r="B9" s="10"/>
      <c r="C9" s="75" t="s">
        <v>25</v>
      </c>
      <c r="D9" s="75"/>
      <c r="E9" s="75"/>
      <c r="F9" s="75"/>
      <c r="G9" s="75"/>
      <c r="H9" s="75"/>
      <c r="I9" s="75"/>
      <c r="J9" s="75"/>
      <c r="K9" s="75"/>
      <c r="L9" s="75"/>
      <c r="M9" s="75"/>
      <c r="N9" s="75"/>
      <c r="O9" s="75"/>
      <c r="P9" s="75"/>
      <c r="Q9" s="75"/>
      <c r="R9" s="75"/>
      <c r="T9" s="69" t="s">
        <v>174</v>
      </c>
      <c r="AI9" s="75"/>
      <c r="AJ9" s="10"/>
      <c r="AT9" s="75"/>
    </row>
    <row r="10" spans="1:46" ht="12" customHeight="1" x14ac:dyDescent="0.2">
      <c r="A10" s="103"/>
      <c r="B10" s="9"/>
      <c r="C10" s="74" t="s">
        <v>265</v>
      </c>
      <c r="D10" s="74"/>
      <c r="E10" s="74"/>
      <c r="F10" s="74"/>
      <c r="G10" s="74"/>
      <c r="H10" s="74"/>
      <c r="I10" s="74"/>
      <c r="J10" s="74"/>
      <c r="K10" s="74"/>
      <c r="L10" s="74"/>
      <c r="M10" s="74"/>
      <c r="N10" s="74"/>
      <c r="O10" s="74"/>
      <c r="P10" s="9"/>
      <c r="Q10" s="9"/>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row>
    <row r="11" spans="1:46" ht="12" customHeight="1" x14ac:dyDescent="0.2">
      <c r="A11" s="103"/>
      <c r="B11" s="9"/>
      <c r="C11" s="370" t="str">
        <f>IF(Educational_objective="","",Educational_objective)</f>
        <v/>
      </c>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103"/>
    </row>
    <row r="12" spans="1:46" s="9" customFormat="1" ht="12" customHeight="1" x14ac:dyDescent="0.2">
      <c r="A12" s="167"/>
      <c r="C12" s="74" t="s">
        <v>40</v>
      </c>
      <c r="D12" s="186"/>
      <c r="E12" s="186"/>
      <c r="F12" s="186"/>
      <c r="G12" s="186"/>
      <c r="H12" s="186"/>
      <c r="I12" s="186"/>
      <c r="J12" s="18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7"/>
    </row>
    <row r="13" spans="1:46" s="189" customFormat="1" ht="21.75" customHeight="1" x14ac:dyDescent="0.2">
      <c r="A13" s="188"/>
      <c r="B13" s="379" t="s">
        <v>231</v>
      </c>
      <c r="C13" s="379"/>
      <c r="D13" s="379"/>
      <c r="E13" s="379"/>
      <c r="F13" s="379"/>
      <c r="G13" s="379"/>
      <c r="H13" s="378" t="str">
        <f>IF(TIME_bus_to_arrive_at_school="","",TIME_bus_to_arrive_at_school)</f>
        <v/>
      </c>
      <c r="I13" s="378"/>
      <c r="J13" s="378"/>
      <c r="K13" s="378"/>
      <c r="L13" s="376" t="s">
        <v>171</v>
      </c>
      <c r="M13" s="376"/>
      <c r="N13" s="376"/>
      <c r="O13" s="376"/>
      <c r="P13" s="376"/>
      <c r="Q13" s="378" t="str">
        <f>IF(Time_leaving_school="","",Time_leaving_school)</f>
        <v/>
      </c>
      <c r="R13" s="378"/>
      <c r="S13" s="378"/>
      <c r="T13" s="378"/>
      <c r="U13" s="377" t="s">
        <v>230</v>
      </c>
      <c r="V13" s="377"/>
      <c r="W13" s="377"/>
      <c r="X13" s="377"/>
      <c r="Y13" s="377"/>
      <c r="Z13" s="378" t="str">
        <f>IF(TIME_scheduled_to_arrive_at__first__destination="","",TIME_scheduled_to_arrive_at__first__destination)</f>
        <v/>
      </c>
      <c r="AA13" s="378"/>
      <c r="AB13" s="378"/>
      <c r="AC13" s="378"/>
      <c r="AD13" s="376" t="s">
        <v>232</v>
      </c>
      <c r="AE13" s="376"/>
      <c r="AF13" s="376"/>
      <c r="AG13" s="376"/>
      <c r="AH13" s="376"/>
      <c r="AI13" s="378" t="str">
        <f>IF(TIME_trip_will_depart__final__destination="","",TIME_trip_will_depart__final__destination)</f>
        <v/>
      </c>
      <c r="AJ13" s="378"/>
      <c r="AK13" s="378"/>
      <c r="AL13" s="378"/>
      <c r="AM13" s="376" t="s">
        <v>172</v>
      </c>
      <c r="AN13" s="376"/>
      <c r="AO13" s="376"/>
      <c r="AP13" s="376"/>
      <c r="AQ13" s="378" t="str">
        <f>IF(Time_returning="","",Time_returning)</f>
        <v/>
      </c>
      <c r="AR13" s="378"/>
      <c r="AS13" s="378"/>
      <c r="AT13" s="378"/>
    </row>
    <row r="14" spans="1:46" ht="12" customHeight="1" x14ac:dyDescent="0.2">
      <c r="A14" s="103"/>
      <c r="B14" s="9"/>
      <c r="C14" s="368" t="s">
        <v>167</v>
      </c>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row>
    <row r="15" spans="1:46" ht="12" customHeight="1" x14ac:dyDescent="0.2">
      <c r="A15" s="103"/>
      <c r="B15" s="9"/>
      <c r="C15" s="62"/>
      <c r="D15" s="62"/>
      <c r="E15" s="103" t="s">
        <v>166</v>
      </c>
      <c r="F15" s="62"/>
      <c r="G15" s="62"/>
      <c r="H15" s="62"/>
      <c r="I15" s="103"/>
      <c r="J15" s="397" t="str">
        <f>IF(Number_of_Teachers="","",Number_of_Teachers)</f>
        <v/>
      </c>
      <c r="K15" s="397"/>
      <c r="L15" s="397"/>
      <c r="M15" s="397"/>
      <c r="N15" s="88" t="s">
        <v>151</v>
      </c>
      <c r="O15" s="88"/>
      <c r="P15" s="88"/>
      <c r="Q15" s="88"/>
      <c r="R15" s="397" t="str">
        <f>IF(Number_of_Parents="","",Number_of_Parents)</f>
        <v/>
      </c>
      <c r="S15" s="397"/>
      <c r="T15" s="397"/>
      <c r="U15" s="397"/>
      <c r="V15" s="88"/>
      <c r="W15" s="88" t="s">
        <v>152</v>
      </c>
      <c r="X15" s="88"/>
      <c r="Y15" s="88"/>
      <c r="Z15" s="88"/>
      <c r="AA15" s="88"/>
      <c r="AB15" s="397" t="str">
        <f>IF(Number_of_other_staff="","",Number_of_other_staff)</f>
        <v/>
      </c>
      <c r="AC15" s="397"/>
      <c r="AD15" s="397"/>
      <c r="AE15" s="397"/>
      <c r="AF15" s="397"/>
      <c r="AG15" s="127"/>
      <c r="AH15" s="127"/>
      <c r="AI15" s="88"/>
      <c r="AJ15" s="88"/>
      <c r="AK15" s="88"/>
      <c r="AL15" s="88"/>
      <c r="AM15" s="88"/>
      <c r="AN15" s="88"/>
      <c r="AO15" s="127"/>
      <c r="AP15" s="127"/>
      <c r="AQ15" s="127"/>
      <c r="AR15" s="127"/>
      <c r="AS15" s="127"/>
      <c r="AT15" s="103"/>
    </row>
    <row r="16" spans="1:46" ht="12" customHeight="1" x14ac:dyDescent="0.2">
      <c r="A16" s="103"/>
      <c r="B16" s="9"/>
      <c r="C16" s="128"/>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129"/>
      <c r="AT16" s="103"/>
    </row>
    <row r="17" spans="1:46" ht="12" customHeight="1" x14ac:dyDescent="0.2">
      <c r="A17" s="103"/>
      <c r="B17" s="9"/>
      <c r="C17" s="103" t="s">
        <v>71</v>
      </c>
      <c r="D17" s="103"/>
      <c r="E17" s="103"/>
      <c r="F17" s="103"/>
      <c r="G17" s="103"/>
      <c r="H17" s="103"/>
      <c r="I17" s="103"/>
      <c r="J17" s="103"/>
      <c r="K17" s="103"/>
      <c r="L17" s="9"/>
      <c r="M17" s="370" t="str">
        <f>IF(Staff_in_charge="","",Staff_in_charge)</f>
        <v/>
      </c>
      <c r="N17" s="370"/>
      <c r="O17" s="370"/>
      <c r="P17" s="370"/>
      <c r="Q17" s="370"/>
      <c r="R17" s="370"/>
      <c r="S17" s="370"/>
      <c r="T17" s="370"/>
      <c r="U17" s="370"/>
      <c r="V17" s="370"/>
      <c r="W17" s="370"/>
      <c r="X17" s="370"/>
      <c r="Y17" s="370"/>
      <c r="Z17" s="370"/>
      <c r="AA17" s="370"/>
      <c r="AB17" s="370"/>
      <c r="AC17" s="370"/>
      <c r="AD17" s="370"/>
      <c r="AE17" s="370"/>
      <c r="AF17" s="103"/>
      <c r="AG17" s="103" t="s">
        <v>155</v>
      </c>
      <c r="AH17" s="103"/>
      <c r="AI17" s="9"/>
      <c r="AJ17" s="184"/>
      <c r="AK17" s="103"/>
      <c r="AL17" s="103"/>
      <c r="AM17" s="370" t="str">
        <f>IF(Cell___for_person_in_charge="","",Cell___for_person_in_charge)</f>
        <v/>
      </c>
      <c r="AN17" s="370"/>
      <c r="AO17" s="370"/>
      <c r="AP17" s="370"/>
      <c r="AQ17" s="370"/>
      <c r="AR17" s="370"/>
      <c r="AS17" s="370"/>
      <c r="AT17" s="103"/>
    </row>
    <row r="18" spans="1:46" ht="12" customHeight="1" x14ac:dyDescent="0.2">
      <c r="A18" s="103"/>
      <c r="B18" s="9"/>
      <c r="G18" s="171" t="s">
        <v>244</v>
      </c>
      <c r="L18" s="7"/>
      <c r="M18" s="7"/>
      <c r="N18" s="130"/>
      <c r="O18" s="130"/>
      <c r="P18" s="396" t="str">
        <f>IF(Bus_Charter="","",Bus_Charter)</f>
        <v/>
      </c>
      <c r="Q18" s="396"/>
      <c r="R18" s="131"/>
      <c r="S18" s="362" t="s">
        <v>245</v>
      </c>
      <c r="T18" s="362"/>
      <c r="U18" s="362"/>
      <c r="V18" s="362"/>
      <c r="W18" s="362"/>
      <c r="X18" s="362"/>
      <c r="Y18" s="362"/>
      <c r="Z18" s="364" t="str">
        <f>IF(OTHER_transportation="","",OTHER__transportation)</f>
        <v/>
      </c>
      <c r="AA18" s="364"/>
      <c r="AB18" s="364"/>
      <c r="AC18" s="364"/>
      <c r="AD18" s="169" t="s">
        <v>168</v>
      </c>
      <c r="AE18" s="169"/>
      <c r="AF18" s="169"/>
      <c r="AG18" s="169"/>
      <c r="AI18" s="394" t="str">
        <f>IF(PARENT_arranged_transportation="","",PARENT_arranged_transportation)</f>
        <v/>
      </c>
      <c r="AJ18" s="394"/>
      <c r="AQ18" s="103"/>
      <c r="AR18" s="103"/>
      <c r="AS18" s="103"/>
      <c r="AT18" s="103"/>
    </row>
    <row r="19" spans="1:46" ht="12" customHeight="1" x14ac:dyDescent="0.2">
      <c r="C19" s="164" t="s">
        <v>233</v>
      </c>
    </row>
    <row r="20" spans="1:46" ht="12" customHeight="1" x14ac:dyDescent="0.2">
      <c r="A20" s="120"/>
      <c r="B20" s="9"/>
      <c r="C20" s="7" t="s">
        <v>173</v>
      </c>
      <c r="D20" s="7"/>
      <c r="E20" s="7"/>
      <c r="F20" s="7"/>
      <c r="G20" s="394" t="str">
        <f>IF(Air_Train_Carrier_or_Service="","",Air_Train_Carrier_or_Service)</f>
        <v/>
      </c>
      <c r="H20" s="394"/>
      <c r="I20" s="394"/>
      <c r="J20" s="394"/>
      <c r="K20" s="394"/>
      <c r="L20" s="394"/>
      <c r="M20" s="394"/>
      <c r="N20" s="394"/>
      <c r="O20" s="394"/>
      <c r="P20" s="394"/>
      <c r="Q20" s="171" t="s">
        <v>234</v>
      </c>
      <c r="R20" s="90"/>
      <c r="S20" s="132"/>
      <c r="T20" s="132"/>
      <c r="U20" s="7"/>
      <c r="V20" s="394" t="str">
        <f>IF(Flight_or_Route_number_s="","",Flight_or_Route_number_s)</f>
        <v/>
      </c>
      <c r="W20" s="394"/>
      <c r="X20" s="394"/>
      <c r="Y20" s="394"/>
      <c r="Z20" s="394"/>
      <c r="AA20" s="394"/>
      <c r="AB20" s="394"/>
      <c r="AC20" s="394"/>
      <c r="AD20" s="394"/>
      <c r="AE20" s="394"/>
      <c r="AF20" s="394"/>
      <c r="AG20" s="394"/>
      <c r="AH20" s="394"/>
      <c r="AI20" s="394"/>
      <c r="AJ20" s="394"/>
      <c r="AK20" s="9"/>
      <c r="AL20" s="9"/>
      <c r="AM20" s="120"/>
      <c r="AN20" s="121"/>
      <c r="AO20" s="120"/>
      <c r="AP20" s="122"/>
      <c r="AQ20" s="123"/>
      <c r="AR20" s="123"/>
      <c r="AS20" s="123"/>
    </row>
    <row r="21" spans="1:46" ht="12" customHeight="1" x14ac:dyDescent="0.2">
      <c r="A21" s="103"/>
      <c r="B21" s="9"/>
      <c r="C21" s="7" t="s">
        <v>169</v>
      </c>
      <c r="D21" s="7"/>
      <c r="E21" s="7"/>
      <c r="F21" s="7"/>
      <c r="G21" s="7"/>
      <c r="H21" s="7"/>
      <c r="I21" s="7"/>
      <c r="J21" s="7"/>
      <c r="K21" s="7"/>
      <c r="L21" s="7"/>
      <c r="M21" s="90"/>
      <c r="N21" s="90"/>
      <c r="O21" s="7"/>
      <c r="P21" s="7"/>
      <c r="Q21" s="90"/>
      <c r="R21" s="90"/>
      <c r="S21" s="132"/>
      <c r="T21" s="132"/>
      <c r="U21" s="7"/>
      <c r="V21" s="7"/>
      <c r="W21" s="90"/>
      <c r="X21" s="90"/>
      <c r="Y21" s="363" t="str">
        <f>IF(District_is_not_providing_transportation__Explain="","",District_is_not_providing_transportation__Explain)</f>
        <v/>
      </c>
      <c r="Z21" s="363"/>
      <c r="AA21" s="363"/>
      <c r="AB21" s="363"/>
      <c r="AC21" s="363"/>
      <c r="AD21" s="363"/>
      <c r="AE21" s="363"/>
      <c r="AF21" s="363"/>
      <c r="AG21" s="363"/>
      <c r="AH21" s="363"/>
      <c r="AI21" s="363"/>
      <c r="AJ21" s="363"/>
      <c r="AK21" s="363"/>
      <c r="AL21" s="363"/>
      <c r="AM21" s="363"/>
      <c r="AN21" s="363"/>
      <c r="AO21" s="363"/>
      <c r="AP21" s="363"/>
      <c r="AQ21" s="363"/>
      <c r="AR21" s="363"/>
      <c r="AS21" s="363"/>
    </row>
    <row r="22" spans="1:46" ht="12" customHeight="1" x14ac:dyDescent="0.2">
      <c r="A22" s="103"/>
      <c r="B22" s="104"/>
      <c r="C22" s="104" t="s">
        <v>72</v>
      </c>
      <c r="D22" s="104"/>
      <c r="E22" s="104"/>
      <c r="F22" s="104"/>
      <c r="G22" s="104"/>
      <c r="H22" s="104"/>
      <c r="I22" s="104"/>
      <c r="J22" s="104"/>
      <c r="K22" s="104"/>
      <c r="L22" s="104"/>
      <c r="M22" s="104"/>
      <c r="N22" s="393" t="str">
        <f>IF(Meal_arrangements="","",Meal_arrangements)</f>
        <v/>
      </c>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104"/>
    </row>
    <row r="23" spans="1:46" ht="2.25" customHeight="1" x14ac:dyDescent="0.2">
      <c r="A23" s="103"/>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row>
    <row r="24" spans="1:46" ht="12" customHeight="1" x14ac:dyDescent="0.2">
      <c r="A24" s="9"/>
      <c r="B24" s="9"/>
      <c r="C24" s="76" t="s">
        <v>154</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2"/>
      <c r="AM24" s="72"/>
      <c r="AN24" s="72"/>
      <c r="AO24" s="72"/>
      <c r="AP24" s="72"/>
      <c r="AQ24" s="72"/>
      <c r="AR24" s="72"/>
      <c r="AS24" s="72"/>
      <c r="AT24" s="72"/>
    </row>
    <row r="25" spans="1:46" ht="11.25" customHeight="1" x14ac:dyDescent="0.2">
      <c r="A25" s="9"/>
      <c r="B25" s="104"/>
      <c r="C25" s="79" t="s">
        <v>3</v>
      </c>
      <c r="D25" s="72"/>
      <c r="E25" s="72"/>
      <c r="F25" s="72"/>
      <c r="G25" s="72"/>
      <c r="H25" s="72"/>
      <c r="I25" s="72"/>
      <c r="J25" s="72"/>
      <c r="K25" s="392"/>
      <c r="L25" s="392"/>
      <c r="M25" s="392"/>
      <c r="N25" s="392"/>
      <c r="O25" s="392"/>
      <c r="P25" s="392"/>
      <c r="Q25" s="392"/>
      <c r="R25" s="72"/>
      <c r="S25" s="72"/>
      <c r="T25" s="79" t="s">
        <v>10</v>
      </c>
      <c r="U25" s="72"/>
      <c r="V25" s="72"/>
      <c r="W25" s="104"/>
      <c r="X25" s="104"/>
      <c r="Y25" s="104"/>
      <c r="Z25" s="104"/>
      <c r="AA25" s="104"/>
      <c r="AB25" s="392"/>
      <c r="AC25" s="392"/>
      <c r="AD25" s="392"/>
      <c r="AE25" s="392"/>
      <c r="AF25" s="392"/>
      <c r="AG25" s="392"/>
      <c r="AH25" s="392"/>
      <c r="AI25" s="104"/>
      <c r="AJ25" s="104"/>
      <c r="AK25" s="104"/>
      <c r="AL25" s="72"/>
      <c r="AM25" s="72"/>
      <c r="AN25" s="72"/>
      <c r="AO25" s="72"/>
      <c r="AP25" s="72"/>
      <c r="AQ25" s="72"/>
      <c r="AR25" s="72"/>
      <c r="AS25" s="72"/>
      <c r="AT25" s="72"/>
    </row>
    <row r="26" spans="1:46" ht="11.25" customHeight="1" x14ac:dyDescent="0.2">
      <c r="A26" s="9"/>
      <c r="B26" s="104"/>
      <c r="C26" s="72"/>
      <c r="D26" s="72" t="s">
        <v>4</v>
      </c>
      <c r="E26" s="72"/>
      <c r="F26" s="72"/>
      <c r="G26" s="72"/>
      <c r="H26" s="72"/>
      <c r="I26" s="72"/>
      <c r="J26" s="72"/>
      <c r="K26" s="380" t="str">
        <f>IF(Registration="","",Registration)</f>
        <v/>
      </c>
      <c r="L26" s="380"/>
      <c r="M26" s="380"/>
      <c r="N26" s="380"/>
      <c r="O26" s="380"/>
      <c r="P26" s="380"/>
      <c r="Q26" s="380"/>
      <c r="R26" s="72"/>
      <c r="S26" s="72"/>
      <c r="T26" s="72"/>
      <c r="U26" s="72" t="s">
        <v>11</v>
      </c>
      <c r="V26" s="72"/>
      <c r="W26" s="104"/>
      <c r="X26" s="104"/>
      <c r="Y26" s="104"/>
      <c r="Z26" s="104"/>
      <c r="AA26" s="104"/>
      <c r="AB26" s="380" t="str">
        <f>IF(ASB="","",ASB)</f>
        <v/>
      </c>
      <c r="AC26" s="380"/>
      <c r="AD26" s="380"/>
      <c r="AE26" s="380"/>
      <c r="AF26" s="380"/>
      <c r="AG26" s="380"/>
      <c r="AH26" s="380"/>
      <c r="AI26" s="104"/>
      <c r="AJ26" s="104"/>
      <c r="AK26" s="104"/>
      <c r="AL26" s="72"/>
      <c r="AM26" s="72"/>
      <c r="AN26" s="72"/>
      <c r="AO26" s="72"/>
      <c r="AP26" s="72"/>
      <c r="AQ26" s="72"/>
      <c r="AR26" s="72"/>
      <c r="AS26" s="72"/>
      <c r="AT26" s="72"/>
    </row>
    <row r="27" spans="1:46" ht="11.25" customHeight="1" x14ac:dyDescent="0.2">
      <c r="A27" s="9"/>
      <c r="B27" s="104"/>
      <c r="C27" s="72"/>
      <c r="D27" s="72" t="s">
        <v>1</v>
      </c>
      <c r="E27" s="72"/>
      <c r="F27" s="72"/>
      <c r="G27" s="72"/>
      <c r="H27" s="72"/>
      <c r="I27" s="72"/>
      <c r="J27" s="72"/>
      <c r="K27" s="380" t="str">
        <f>IF(Transportation="","",Transportation)</f>
        <v/>
      </c>
      <c r="L27" s="380"/>
      <c r="M27" s="380"/>
      <c r="N27" s="380"/>
      <c r="O27" s="380"/>
      <c r="P27" s="380"/>
      <c r="Q27" s="380"/>
      <c r="R27" s="72"/>
      <c r="S27" s="72"/>
      <c r="T27" s="72"/>
      <c r="U27" s="72" t="s">
        <v>12</v>
      </c>
      <c r="V27" s="72"/>
      <c r="W27" s="104"/>
      <c r="X27" s="104"/>
      <c r="Y27" s="104"/>
      <c r="Z27" s="104"/>
      <c r="AA27" s="104"/>
      <c r="AB27" s="380" t="str">
        <f>IF(Donations="","",Donations)</f>
        <v/>
      </c>
      <c r="AC27" s="380"/>
      <c r="AD27" s="380"/>
      <c r="AE27" s="380"/>
      <c r="AF27" s="380"/>
      <c r="AG27" s="380"/>
      <c r="AH27" s="380"/>
      <c r="AI27" s="104"/>
      <c r="AJ27" s="104"/>
      <c r="AK27" s="104"/>
      <c r="AL27" s="72"/>
      <c r="AM27" s="72"/>
      <c r="AN27" s="72"/>
      <c r="AO27" s="72"/>
      <c r="AP27" s="72"/>
      <c r="AQ27" s="72"/>
      <c r="AR27" s="72"/>
      <c r="AS27" s="72"/>
      <c r="AT27" s="72"/>
    </row>
    <row r="28" spans="1:46" ht="11.25" customHeight="1" x14ac:dyDescent="0.2">
      <c r="A28" s="9"/>
      <c r="B28" s="104"/>
      <c r="C28" s="72"/>
      <c r="D28" s="72" t="s">
        <v>6</v>
      </c>
      <c r="E28" s="72"/>
      <c r="F28" s="72"/>
      <c r="G28" s="72"/>
      <c r="H28" s="72"/>
      <c r="I28" s="72"/>
      <c r="J28" s="72"/>
      <c r="K28" s="380" t="str">
        <f>IF(Meals="","",Meals)</f>
        <v/>
      </c>
      <c r="L28" s="380"/>
      <c r="M28" s="380"/>
      <c r="N28" s="380"/>
      <c r="O28" s="380"/>
      <c r="P28" s="380"/>
      <c r="Q28" s="380"/>
      <c r="R28" s="72"/>
      <c r="S28" s="72"/>
      <c r="T28" s="72"/>
      <c r="U28" s="72" t="s">
        <v>41</v>
      </c>
      <c r="V28" s="72"/>
      <c r="W28" s="104"/>
      <c r="X28" s="104"/>
      <c r="Y28" s="104"/>
      <c r="Z28" s="104"/>
      <c r="AA28" s="104"/>
      <c r="AB28" s="380" t="str">
        <f>IF(District="","",District)</f>
        <v/>
      </c>
      <c r="AC28" s="380"/>
      <c r="AD28" s="380"/>
      <c r="AE28" s="380"/>
      <c r="AF28" s="380"/>
      <c r="AG28" s="380"/>
      <c r="AH28" s="380"/>
      <c r="AI28" s="104"/>
      <c r="AJ28" s="104"/>
      <c r="AK28" s="104"/>
      <c r="AL28" s="72"/>
      <c r="AM28" s="72"/>
      <c r="AN28" s="72"/>
      <c r="AO28" s="72"/>
      <c r="AP28" s="72"/>
      <c r="AQ28" s="72"/>
      <c r="AR28" s="72"/>
      <c r="AS28" s="72"/>
      <c r="AT28" s="72"/>
    </row>
    <row r="29" spans="1:46" ht="11.25" customHeight="1" x14ac:dyDescent="0.2">
      <c r="A29" s="9"/>
      <c r="B29" s="104"/>
      <c r="C29" s="72"/>
      <c r="D29" s="72" t="s">
        <v>7</v>
      </c>
      <c r="H29" s="72"/>
      <c r="I29" s="72"/>
      <c r="J29" s="72"/>
      <c r="K29" s="380" t="str">
        <f>IF(Substitutes="","",Substitutes)</f>
        <v/>
      </c>
      <c r="L29" s="380"/>
      <c r="M29" s="380"/>
      <c r="N29" s="380"/>
      <c r="O29" s="380"/>
      <c r="P29" s="380"/>
      <c r="Q29" s="380"/>
      <c r="R29" s="72"/>
      <c r="S29" s="72"/>
      <c r="T29" s="72"/>
      <c r="U29" s="72" t="s">
        <v>14</v>
      </c>
      <c r="V29" s="72"/>
      <c r="W29" s="104"/>
      <c r="X29" s="104"/>
      <c r="Y29" s="104"/>
      <c r="Z29" s="104"/>
      <c r="AA29" s="104"/>
      <c r="AB29" s="380" t="str">
        <f>IF(Fundraisers="","",Fundraisers)</f>
        <v/>
      </c>
      <c r="AC29" s="380"/>
      <c r="AD29" s="380"/>
      <c r="AE29" s="380"/>
      <c r="AF29" s="380"/>
      <c r="AG29" s="380"/>
      <c r="AH29" s="380"/>
      <c r="AI29" s="104"/>
      <c r="AJ29" s="104"/>
      <c r="AK29" s="104"/>
      <c r="AL29" s="72"/>
      <c r="AM29" s="72"/>
      <c r="AN29" s="72"/>
      <c r="AO29" s="72"/>
      <c r="AP29" s="72"/>
      <c r="AQ29" s="72"/>
      <c r="AR29" s="72"/>
      <c r="AS29" s="72"/>
      <c r="AT29" s="72"/>
    </row>
    <row r="30" spans="1:46" ht="11.25" customHeight="1" x14ac:dyDescent="0.2">
      <c r="A30" s="9"/>
      <c r="B30" s="104"/>
      <c r="C30" s="72"/>
      <c r="D30" s="72" t="s">
        <v>8</v>
      </c>
      <c r="E30" s="72"/>
      <c r="F30" s="72"/>
      <c r="G30" s="72"/>
      <c r="H30" s="72"/>
      <c r="I30" s="72"/>
      <c r="J30" s="72"/>
      <c r="K30" s="380" t="str">
        <f>IF(Other_expenses="","",Other_expenses)</f>
        <v/>
      </c>
      <c r="L30" s="380"/>
      <c r="M30" s="380"/>
      <c r="N30" s="380"/>
      <c r="O30" s="380"/>
      <c r="P30" s="380"/>
      <c r="Q30" s="380"/>
      <c r="R30" s="72"/>
      <c r="S30" s="72"/>
      <c r="T30" s="72"/>
      <c r="U30" s="72" t="s">
        <v>15</v>
      </c>
      <c r="V30" s="72"/>
      <c r="W30" s="104"/>
      <c r="X30" s="104"/>
      <c r="Y30" s="104"/>
      <c r="Z30" s="104"/>
      <c r="AA30" s="104"/>
      <c r="AB30" s="380" t="str">
        <f>IF(Students="","",Students)</f>
        <v/>
      </c>
      <c r="AC30" s="380"/>
      <c r="AD30" s="380"/>
      <c r="AE30" s="380"/>
      <c r="AF30" s="380"/>
      <c r="AG30" s="380"/>
      <c r="AH30" s="380"/>
      <c r="AI30" s="104"/>
      <c r="AJ30" s="104"/>
      <c r="AK30" s="104"/>
      <c r="AL30" s="72"/>
      <c r="AM30" s="72"/>
      <c r="AN30" s="72"/>
      <c r="AO30" s="72"/>
      <c r="AP30" s="72"/>
      <c r="AQ30" s="72"/>
      <c r="AR30" s="72"/>
      <c r="AS30" s="72"/>
      <c r="AT30" s="72"/>
    </row>
    <row r="31" spans="1:46" ht="11.25" customHeight="1" x14ac:dyDescent="0.2">
      <c r="A31" s="9"/>
      <c r="B31" s="104"/>
      <c r="C31" s="72"/>
      <c r="D31" s="241" t="s">
        <v>5</v>
      </c>
      <c r="E31" s="72"/>
      <c r="F31" s="72"/>
      <c r="G31" s="72"/>
      <c r="H31" s="72"/>
      <c r="I31" s="72"/>
      <c r="J31" s="72"/>
      <c r="K31" s="380" t="str">
        <f>IF(Housing="","",Housing)</f>
        <v/>
      </c>
      <c r="L31" s="380"/>
      <c r="M31" s="380"/>
      <c r="N31" s="380"/>
      <c r="O31" s="380"/>
      <c r="P31" s="380"/>
      <c r="Q31" s="380"/>
      <c r="R31" s="72"/>
      <c r="S31" s="72"/>
      <c r="T31" s="72"/>
      <c r="U31" s="72" t="s">
        <v>8</v>
      </c>
      <c r="V31" s="72"/>
      <c r="W31" s="104"/>
      <c r="X31" s="104"/>
      <c r="Y31" s="104"/>
      <c r="Z31" s="104"/>
      <c r="AA31" s="104"/>
      <c r="AB31" s="380" t="str">
        <f>IF(Other_funds="","",Other_funds)</f>
        <v/>
      </c>
      <c r="AC31" s="380"/>
      <c r="AD31" s="380"/>
      <c r="AE31" s="380"/>
      <c r="AF31" s="380"/>
      <c r="AG31" s="380"/>
      <c r="AH31" s="380"/>
      <c r="AI31" s="104"/>
      <c r="AJ31" s="104"/>
      <c r="AK31" s="104"/>
      <c r="AL31" s="72"/>
      <c r="AM31" s="72"/>
      <c r="AN31" s="72"/>
      <c r="AO31" s="72"/>
      <c r="AP31" s="72"/>
      <c r="AQ31" s="72"/>
      <c r="AR31" s="72"/>
      <c r="AS31" s="72"/>
      <c r="AT31" s="72"/>
    </row>
    <row r="32" spans="1:46" ht="11.25" customHeight="1" x14ac:dyDescent="0.2">
      <c r="A32" s="9"/>
      <c r="B32" s="228"/>
      <c r="C32" s="72"/>
      <c r="D32" s="241" t="s">
        <v>302</v>
      </c>
      <c r="E32" s="72"/>
      <c r="F32" s="72"/>
      <c r="G32" s="72"/>
      <c r="H32" s="72"/>
      <c r="I32" s="72"/>
      <c r="J32" s="72"/>
      <c r="K32" s="391" t="str">
        <f>IF(Insurance___priced_per_student_per_day.="","",Insurance___priced_per_student_per_day.)</f>
        <v/>
      </c>
      <c r="L32" s="391"/>
      <c r="M32" s="391"/>
      <c r="N32" s="391"/>
      <c r="O32" s="391"/>
      <c r="P32" s="391"/>
      <c r="Q32" s="391"/>
      <c r="R32" s="72"/>
      <c r="S32" s="72"/>
      <c r="T32" s="72"/>
      <c r="U32" s="72"/>
      <c r="V32" s="72"/>
      <c r="W32" s="228"/>
      <c r="X32" s="228"/>
      <c r="Y32" s="228"/>
      <c r="Z32" s="228"/>
      <c r="AA32" s="228"/>
      <c r="AB32" s="227"/>
      <c r="AC32" s="227"/>
      <c r="AD32" s="227"/>
      <c r="AE32" s="227"/>
      <c r="AF32" s="227"/>
      <c r="AG32" s="227"/>
      <c r="AH32" s="227"/>
      <c r="AI32" s="228"/>
      <c r="AJ32" s="228"/>
      <c r="AK32" s="228"/>
      <c r="AL32" s="72"/>
      <c r="AM32" s="72"/>
      <c r="AN32" s="72"/>
      <c r="AO32" s="72"/>
      <c r="AP32" s="72"/>
      <c r="AQ32" s="72"/>
      <c r="AR32" s="72"/>
      <c r="AS32" s="72"/>
      <c r="AT32" s="72"/>
    </row>
    <row r="33" spans="1:46" ht="6" customHeight="1" thickBot="1" x14ac:dyDescent="0.25">
      <c r="A33" s="9"/>
      <c r="B33" s="104"/>
      <c r="C33" s="72"/>
      <c r="E33" s="72"/>
      <c r="F33" s="72"/>
      <c r="G33" s="72"/>
      <c r="H33" s="72"/>
      <c r="I33" s="72"/>
      <c r="J33" s="72"/>
      <c r="K33" s="390"/>
      <c r="L33" s="390"/>
      <c r="M33" s="390"/>
      <c r="N33" s="390"/>
      <c r="O33" s="390"/>
      <c r="P33" s="390"/>
      <c r="Q33" s="390"/>
      <c r="R33" s="72"/>
      <c r="S33" s="72"/>
      <c r="T33" s="72"/>
      <c r="U33" s="72"/>
      <c r="V33" s="72"/>
      <c r="W33" s="104"/>
      <c r="X33" s="104"/>
      <c r="Y33" s="104"/>
      <c r="Z33" s="104"/>
      <c r="AA33" s="104"/>
      <c r="AB33" s="390"/>
      <c r="AC33" s="390"/>
      <c r="AD33" s="390"/>
      <c r="AE33" s="390"/>
      <c r="AF33" s="390"/>
      <c r="AG33" s="390"/>
      <c r="AH33" s="390"/>
      <c r="AI33" s="104"/>
      <c r="AJ33" s="104"/>
      <c r="AK33" s="104"/>
      <c r="AL33" s="72"/>
      <c r="AM33" s="72"/>
      <c r="AN33" s="72"/>
      <c r="AO33" s="72"/>
      <c r="AP33" s="72"/>
      <c r="AQ33" s="72"/>
      <c r="AR33" s="72"/>
      <c r="AS33" s="72"/>
      <c r="AT33" s="72"/>
    </row>
    <row r="34" spans="1:46" ht="13.5" thickBot="1" x14ac:dyDescent="0.25">
      <c r="A34" s="9"/>
      <c r="B34" s="104"/>
      <c r="C34" s="72"/>
      <c r="D34" s="71" t="s">
        <v>9</v>
      </c>
      <c r="E34" s="72"/>
      <c r="F34" s="72"/>
      <c r="G34" s="72"/>
      <c r="H34" s="72"/>
      <c r="I34" s="72"/>
      <c r="J34" s="72"/>
      <c r="K34" s="385">
        <f>SUM(K26:Q33)</f>
        <v>0</v>
      </c>
      <c r="L34" s="386"/>
      <c r="M34" s="386"/>
      <c r="N34" s="386"/>
      <c r="O34" s="386"/>
      <c r="P34" s="386"/>
      <c r="Q34" s="387"/>
      <c r="R34" s="72"/>
      <c r="S34" s="72"/>
      <c r="T34" s="72"/>
      <c r="U34" s="71" t="s">
        <v>9</v>
      </c>
      <c r="V34" s="72"/>
      <c r="W34" s="104"/>
      <c r="X34" s="104"/>
      <c r="Y34" s="104"/>
      <c r="Z34" s="104"/>
      <c r="AA34" s="104"/>
      <c r="AB34" s="385">
        <f>SUM(AB25:AH31)</f>
        <v>0</v>
      </c>
      <c r="AC34" s="386"/>
      <c r="AD34" s="386"/>
      <c r="AE34" s="386"/>
      <c r="AF34" s="386"/>
      <c r="AG34" s="386"/>
      <c r="AH34" s="387"/>
      <c r="AI34" s="104"/>
      <c r="AJ34" s="104"/>
      <c r="AK34" s="104"/>
      <c r="AL34" s="72"/>
      <c r="AM34" s="72"/>
      <c r="AN34" s="72"/>
      <c r="AO34" s="72"/>
      <c r="AP34" s="72"/>
      <c r="AQ34" s="72"/>
      <c r="AR34" s="72"/>
      <c r="AS34" s="72"/>
      <c r="AT34" s="72"/>
    </row>
    <row r="35" spans="1:46" ht="6" customHeight="1" x14ac:dyDescent="0.2">
      <c r="A35" s="9"/>
      <c r="B35" s="104"/>
      <c r="C35" s="72"/>
      <c r="D35" s="71"/>
      <c r="E35" s="72"/>
      <c r="F35" s="72"/>
      <c r="G35" s="72"/>
      <c r="H35" s="72"/>
      <c r="I35" s="72"/>
      <c r="J35" s="72"/>
      <c r="K35" s="102"/>
      <c r="L35" s="102"/>
      <c r="M35" s="102"/>
      <c r="N35" s="102"/>
      <c r="O35" s="102"/>
      <c r="P35" s="102"/>
      <c r="Q35" s="102"/>
      <c r="R35" s="72"/>
      <c r="S35" s="72"/>
      <c r="T35" s="72"/>
      <c r="U35" s="71"/>
      <c r="V35" s="72"/>
      <c r="W35" s="104"/>
      <c r="X35" s="104"/>
      <c r="Y35" s="104"/>
      <c r="Z35" s="104"/>
      <c r="AA35" s="104"/>
      <c r="AB35" s="102"/>
      <c r="AC35" s="102"/>
      <c r="AD35" s="102"/>
      <c r="AE35" s="102"/>
      <c r="AF35" s="102"/>
      <c r="AG35" s="102"/>
      <c r="AH35" s="102"/>
      <c r="AI35" s="104"/>
      <c r="AJ35" s="104"/>
      <c r="AK35" s="104"/>
      <c r="AL35" s="72"/>
      <c r="AM35" s="72"/>
      <c r="AN35" s="72"/>
      <c r="AO35" s="72"/>
      <c r="AP35" s="72"/>
      <c r="AQ35" s="72"/>
      <c r="AR35" s="72"/>
      <c r="AS35" s="72"/>
      <c r="AT35" s="72"/>
    </row>
    <row r="36" spans="1:46" s="138" customFormat="1" ht="15" customHeight="1" x14ac:dyDescent="0.2">
      <c r="A36" s="134"/>
      <c r="B36" s="172" t="s">
        <v>235</v>
      </c>
      <c r="C36" s="136"/>
      <c r="D36" s="136"/>
      <c r="E36" s="136"/>
      <c r="F36" s="136"/>
      <c r="G36" s="136"/>
      <c r="H36" s="136"/>
      <c r="I36" s="136"/>
      <c r="J36" s="136"/>
      <c r="K36" s="137"/>
      <c r="L36" s="137"/>
      <c r="M36" s="137"/>
      <c r="N36" s="137"/>
      <c r="O36" s="137"/>
      <c r="P36" s="137"/>
      <c r="Q36" s="137"/>
      <c r="R36" s="136"/>
      <c r="S36" s="136"/>
      <c r="T36" s="136"/>
      <c r="U36" s="136"/>
      <c r="V36" s="136"/>
      <c r="W36" s="135"/>
      <c r="X36" s="135"/>
      <c r="Y36" s="135"/>
      <c r="Z36" s="135"/>
      <c r="AA36" s="135"/>
      <c r="AB36" s="137"/>
      <c r="AC36" s="137"/>
      <c r="AD36" s="137"/>
      <c r="AE36" s="137"/>
      <c r="AF36" s="137"/>
      <c r="AG36" s="137"/>
      <c r="AH36" s="137"/>
      <c r="AI36" s="135"/>
      <c r="AJ36" s="135"/>
      <c r="AK36" s="135"/>
      <c r="AL36" s="136"/>
      <c r="AM36" s="136"/>
      <c r="AN36" s="136"/>
      <c r="AO36" s="136"/>
      <c r="AP36" s="136"/>
      <c r="AQ36" s="136"/>
      <c r="AR36" s="136"/>
      <c r="AS36" s="136"/>
      <c r="AT36" s="136"/>
    </row>
    <row r="37" spans="1:46" s="12" customFormat="1" ht="12" customHeight="1" x14ac:dyDescent="0.2">
      <c r="A37" s="139"/>
      <c r="C37" s="175" t="s">
        <v>175</v>
      </c>
      <c r="D37" s="383" t="s">
        <v>296</v>
      </c>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row>
    <row r="38" spans="1:46" s="12" customFormat="1" ht="12" customHeight="1" x14ac:dyDescent="0.2">
      <c r="A38" s="139"/>
      <c r="C38" s="175" t="s">
        <v>175</v>
      </c>
      <c r="D38" s="12" t="s">
        <v>236</v>
      </c>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row>
    <row r="39" spans="1:46" s="12" customFormat="1" ht="12" customHeight="1" x14ac:dyDescent="0.2">
      <c r="A39" s="139"/>
      <c r="B39" s="140"/>
      <c r="C39" s="175" t="s">
        <v>175</v>
      </c>
      <c r="D39" s="12" t="s">
        <v>237</v>
      </c>
    </row>
    <row r="40" spans="1:46" s="12" customFormat="1" ht="12" customHeight="1" x14ac:dyDescent="0.2">
      <c r="A40" s="139"/>
      <c r="B40" s="140"/>
      <c r="C40" s="175" t="s">
        <v>175</v>
      </c>
      <c r="D40" s="12" t="s">
        <v>176</v>
      </c>
    </row>
    <row r="41" spans="1:46" s="12" customFormat="1" ht="12" customHeight="1" x14ac:dyDescent="0.2">
      <c r="A41" s="139"/>
      <c r="B41" s="168"/>
      <c r="C41" s="175" t="s">
        <v>175</v>
      </c>
      <c r="D41" s="12" t="s">
        <v>238</v>
      </c>
    </row>
    <row r="42" spans="1:46" s="12" customFormat="1" ht="12" customHeight="1" x14ac:dyDescent="0.2">
      <c r="A42" s="139"/>
      <c r="B42" s="168"/>
      <c r="C42" s="175" t="s">
        <v>175</v>
      </c>
      <c r="D42" s="12" t="s">
        <v>239</v>
      </c>
    </row>
    <row r="43" spans="1:46" s="12" customFormat="1" ht="12" customHeight="1" x14ac:dyDescent="0.2">
      <c r="A43" s="139"/>
      <c r="B43" s="168"/>
      <c r="C43" s="174" t="s">
        <v>241</v>
      </c>
    </row>
    <row r="44" spans="1:46" s="12" customFormat="1" ht="12" customHeight="1" x14ac:dyDescent="0.2">
      <c r="A44" s="139"/>
      <c r="B44" s="168"/>
      <c r="C44" s="174" t="s">
        <v>242</v>
      </c>
    </row>
    <row r="45" spans="1:46" s="12" customFormat="1" ht="12" customHeight="1" x14ac:dyDescent="0.2">
      <c r="A45" s="139"/>
      <c r="B45" s="168"/>
      <c r="C45" s="174" t="s">
        <v>243</v>
      </c>
    </row>
    <row r="46" spans="1:46" s="12" customFormat="1" ht="12" customHeight="1" x14ac:dyDescent="0.2">
      <c r="A46" s="139"/>
      <c r="B46" s="168"/>
      <c r="C46" s="174" t="s">
        <v>240</v>
      </c>
    </row>
    <row r="47" spans="1:46" s="12" customFormat="1" ht="3" customHeight="1" x14ac:dyDescent="0.2">
      <c r="A47" s="139"/>
      <c r="B47" s="168"/>
      <c r="C47" s="174"/>
    </row>
    <row r="48" spans="1:46" ht="13.5" customHeight="1" x14ac:dyDescent="0.2">
      <c r="A48" s="9"/>
      <c r="B48" s="71" t="s">
        <v>203</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row>
    <row r="49" spans="1:46" x14ac:dyDescent="0.2">
      <c r="A49" s="9"/>
      <c r="B49" s="389" t="s">
        <v>44</v>
      </c>
      <c r="C49" s="389"/>
      <c r="D49" s="389"/>
      <c r="E49" s="389"/>
      <c r="F49" s="389"/>
      <c r="G49" s="389"/>
      <c r="H49" s="389"/>
      <c r="I49" s="389"/>
      <c r="J49" s="389"/>
      <c r="K49" s="389"/>
      <c r="L49" s="389"/>
      <c r="M49" s="389"/>
      <c r="N49" s="389"/>
      <c r="O49" s="389"/>
      <c r="P49" s="63"/>
      <c r="Q49" s="70"/>
      <c r="R49" s="70"/>
      <c r="S49" s="384" t="str">
        <f>IF(Staff_completing_application="","",Staff_completing_application)</f>
        <v/>
      </c>
      <c r="T49" s="384"/>
      <c r="U49" s="384"/>
      <c r="V49" s="384"/>
      <c r="W49" s="384"/>
      <c r="X49" s="384"/>
      <c r="Y49" s="384"/>
      <c r="Z49" s="384"/>
      <c r="AA49" s="384"/>
      <c r="AB49" s="384"/>
      <c r="AC49" s="384"/>
      <c r="AD49" s="384"/>
      <c r="AE49" s="384"/>
      <c r="AF49" s="384"/>
      <c r="AG49" s="384"/>
      <c r="AH49" s="384"/>
      <c r="AI49" s="384"/>
      <c r="AJ49" s="384"/>
      <c r="AK49" s="185" t="s">
        <v>22</v>
      </c>
      <c r="AL49" s="63"/>
      <c r="AM49" s="70"/>
      <c r="AN49" s="382" t="str">
        <f>IF(Date_submitted="","",Date_submitted)</f>
        <v/>
      </c>
      <c r="AO49" s="382"/>
      <c r="AP49" s="382"/>
      <c r="AQ49" s="382"/>
      <c r="AR49" s="382"/>
      <c r="AS49" s="382"/>
      <c r="AT49" s="382"/>
    </row>
    <row r="50" spans="1:46" x14ac:dyDescent="0.2">
      <c r="A50" s="9"/>
      <c r="B50" s="389" t="s">
        <v>46</v>
      </c>
      <c r="C50" s="389"/>
      <c r="D50" s="389"/>
      <c r="E50" s="389"/>
      <c r="F50" s="389"/>
      <c r="G50" s="389"/>
      <c r="H50" s="389"/>
      <c r="I50" s="389"/>
      <c r="J50" s="389"/>
      <c r="K50" s="389"/>
      <c r="L50" s="389"/>
      <c r="M50" s="389"/>
      <c r="N50" s="389"/>
      <c r="O50" s="389"/>
      <c r="P50" s="70"/>
      <c r="Q50" s="70"/>
      <c r="R50" s="70"/>
      <c r="S50" s="78"/>
      <c r="T50" s="78"/>
      <c r="U50" s="78"/>
      <c r="V50" s="78"/>
      <c r="W50" s="78"/>
      <c r="X50" s="78"/>
      <c r="Y50" s="78"/>
      <c r="Z50" s="78"/>
      <c r="AA50" s="78"/>
      <c r="AB50" s="78"/>
      <c r="AC50" s="78"/>
      <c r="AD50" s="78"/>
      <c r="AE50" s="78"/>
      <c r="AF50" s="78"/>
      <c r="AG50" s="78"/>
      <c r="AH50" s="78"/>
      <c r="AI50" s="73"/>
      <c r="AJ50" s="73"/>
      <c r="AK50" s="104" t="s">
        <v>22</v>
      </c>
      <c r="AL50" s="70"/>
      <c r="AM50" s="70"/>
      <c r="AN50" s="381"/>
      <c r="AO50" s="381"/>
      <c r="AP50" s="381"/>
      <c r="AQ50" s="381"/>
      <c r="AR50" s="381"/>
      <c r="AS50" s="381"/>
      <c r="AT50" s="381"/>
    </row>
    <row r="51" spans="1:46" x14ac:dyDescent="0.2">
      <c r="A51" s="9"/>
      <c r="B51" s="388" t="s">
        <v>153</v>
      </c>
      <c r="C51" s="388"/>
      <c r="D51" s="388"/>
      <c r="E51" s="388"/>
      <c r="F51" s="388"/>
      <c r="G51" s="388"/>
      <c r="H51" s="388"/>
      <c r="I51" s="388"/>
      <c r="J51" s="388"/>
      <c r="K51" s="388"/>
      <c r="L51" s="388"/>
      <c r="M51" s="388"/>
      <c r="N51" s="388"/>
      <c r="O51" s="388"/>
      <c r="P51" s="388"/>
      <c r="Q51" s="388"/>
      <c r="R51" s="388"/>
      <c r="S51" s="78"/>
      <c r="T51" s="78"/>
      <c r="U51" s="78"/>
      <c r="V51" s="78"/>
      <c r="W51" s="78"/>
      <c r="X51" s="78"/>
      <c r="Y51" s="78"/>
      <c r="Z51" s="78"/>
      <c r="AA51" s="78"/>
      <c r="AB51" s="78"/>
      <c r="AC51" s="78"/>
      <c r="AD51" s="78"/>
      <c r="AE51" s="78"/>
      <c r="AF51" s="78"/>
      <c r="AG51" s="78"/>
      <c r="AH51" s="78"/>
      <c r="AI51" s="73"/>
      <c r="AJ51" s="73"/>
      <c r="AK51" s="103" t="s">
        <v>22</v>
      </c>
      <c r="AL51" s="106"/>
      <c r="AM51" s="106"/>
      <c r="AN51" s="381"/>
      <c r="AO51" s="381"/>
      <c r="AP51" s="381"/>
      <c r="AQ51" s="381"/>
      <c r="AR51" s="381"/>
      <c r="AS51" s="381"/>
      <c r="AT51" s="381"/>
    </row>
    <row r="52" spans="1:46" ht="5.25" customHeight="1" x14ac:dyDescent="0.2">
      <c r="A52" s="9"/>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25"/>
      <c r="AM52" s="125"/>
      <c r="AN52" s="125"/>
      <c r="AO52" s="125"/>
      <c r="AP52" s="125"/>
      <c r="AQ52" s="125"/>
      <c r="AR52" s="125"/>
      <c r="AS52" s="125"/>
      <c r="AT52" s="125"/>
    </row>
    <row r="53" spans="1:46" x14ac:dyDescent="0.2">
      <c r="B53" s="103"/>
      <c r="AT53" s="8"/>
    </row>
    <row r="57" spans="1:46" x14ac:dyDescent="0.2">
      <c r="G57" s="126"/>
    </row>
  </sheetData>
  <sheetProtection formatCells="0" selectLockedCells="1" selectUnlockedCells="1"/>
  <mergeCells count="62">
    <mergeCell ref="AM17:AS17"/>
    <mergeCell ref="G20:P20"/>
    <mergeCell ref="V20:AJ20"/>
    <mergeCell ref="AD13:AH13"/>
    <mergeCell ref="AI13:AL13"/>
    <mergeCell ref="AM13:AP13"/>
    <mergeCell ref="AQ13:AT13"/>
    <mergeCell ref="Q13:T13"/>
    <mergeCell ref="D16:AR16"/>
    <mergeCell ref="P18:Q18"/>
    <mergeCell ref="H13:K13"/>
    <mergeCell ref="J15:M15"/>
    <mergeCell ref="R15:U15"/>
    <mergeCell ref="AB15:AF15"/>
    <mergeCell ref="M17:AE17"/>
    <mergeCell ref="AI18:AJ18"/>
    <mergeCell ref="K32:Q32"/>
    <mergeCell ref="AB30:AH30"/>
    <mergeCell ref="K25:Q25"/>
    <mergeCell ref="N22:AS22"/>
    <mergeCell ref="K26:Q26"/>
    <mergeCell ref="K27:Q27"/>
    <mergeCell ref="K28:Q28"/>
    <mergeCell ref="K30:Q30"/>
    <mergeCell ref="AB27:AH27"/>
    <mergeCell ref="AB25:AH25"/>
    <mergeCell ref="AB26:AH26"/>
    <mergeCell ref="AB29:AH29"/>
    <mergeCell ref="K29:Q29"/>
    <mergeCell ref="AB28:AH28"/>
    <mergeCell ref="Z13:AC13"/>
    <mergeCell ref="B13:G13"/>
    <mergeCell ref="AB31:AH31"/>
    <mergeCell ref="AN51:AT51"/>
    <mergeCell ref="AN50:AT50"/>
    <mergeCell ref="AN49:AT49"/>
    <mergeCell ref="D37:AT37"/>
    <mergeCell ref="S49:AJ49"/>
    <mergeCell ref="AB34:AH34"/>
    <mergeCell ref="K34:Q34"/>
    <mergeCell ref="B51:R51"/>
    <mergeCell ref="B49:O49"/>
    <mergeCell ref="B50:O50"/>
    <mergeCell ref="AB33:AH33"/>
    <mergeCell ref="K31:Q31"/>
    <mergeCell ref="K33:Q33"/>
    <mergeCell ref="S18:Y18"/>
    <mergeCell ref="Y21:AS21"/>
    <mergeCell ref="Z18:AC18"/>
    <mergeCell ref="AK2:AT2"/>
    <mergeCell ref="AC3:AT3"/>
    <mergeCell ref="C14:AT14"/>
    <mergeCell ref="C8:R8"/>
    <mergeCell ref="AK6:AS6"/>
    <mergeCell ref="C11:AS11"/>
    <mergeCell ref="B4:AT4"/>
    <mergeCell ref="B5:AT5"/>
    <mergeCell ref="C6:R6"/>
    <mergeCell ref="T6:AF6"/>
    <mergeCell ref="T8:AS8"/>
    <mergeCell ref="L13:P13"/>
    <mergeCell ref="U13:Y13"/>
  </mergeCells>
  <phoneticPr fontId="3" type="noConversion"/>
  <pageMargins left="0.75" right="0.75" top="1" bottom="1" header="0.5" footer="0.5"/>
  <pageSetup orientation="portrait" horizontalDpi="4294967294" verticalDpi="4294967294" r:id="rId1"/>
  <headerFooter alignWithMargins="0">
    <oddFooter>&amp;LAdopted:
Issaquah School District&amp;RLast Revised:  03.30.17
Page 1 of 1</oddFooter>
  </headerFooter>
  <ignoredErrors>
    <ignoredError sqref="S49 AN4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BA50"/>
  <sheetViews>
    <sheetView showGridLines="0" tabSelected="1" showOutlineSymbols="0" zoomScale="125" zoomScaleNormal="125" zoomScaleSheetLayoutView="125" workbookViewId="0">
      <selection activeCell="Q10" sqref="Q10:Z10"/>
    </sheetView>
  </sheetViews>
  <sheetFormatPr defaultColWidth="1.85546875" defaultRowHeight="12.75" x14ac:dyDescent="0.2"/>
  <cols>
    <col min="1" max="1" width="0.5703125" style="8" customWidth="1"/>
    <col min="2" max="13" width="2" style="8" customWidth="1"/>
    <col min="14" max="26" width="1.85546875" style="8" customWidth="1"/>
    <col min="27" max="45" width="2" style="8" customWidth="1"/>
    <col min="46" max="46" width="3.85546875" style="8" customWidth="1"/>
    <col min="47" max="16384" width="1.85546875" style="8"/>
  </cols>
  <sheetData>
    <row r="1" spans="1:53" ht="19.5" customHeight="1" x14ac:dyDescent="0.2">
      <c r="A1" s="9"/>
      <c r="B1" s="222" t="s">
        <v>297</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142" t="s">
        <v>253</v>
      </c>
      <c r="AJ1" s="48"/>
      <c r="AK1" s="48"/>
      <c r="AM1" s="133"/>
      <c r="AN1" s="124"/>
      <c r="AO1" s="133"/>
      <c r="AP1" s="133"/>
      <c r="AQ1" s="133"/>
      <c r="AR1" s="133"/>
      <c r="AS1" s="48"/>
      <c r="AT1" s="48"/>
      <c r="AU1" s="9"/>
      <c r="AV1" s="9"/>
      <c r="AW1" s="9"/>
      <c r="AX1" s="9"/>
      <c r="AY1" s="9"/>
    </row>
    <row r="2" spans="1:53" ht="12" customHeight="1" x14ac:dyDescent="0.2">
      <c r="A2" s="9"/>
      <c r="B2" s="427" t="s">
        <v>133</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9"/>
      <c r="AU2" s="9"/>
      <c r="AV2" s="9"/>
      <c r="AW2" s="9"/>
      <c r="AX2" s="9"/>
      <c r="AY2" s="9"/>
    </row>
    <row r="3" spans="1:53" ht="14.25" customHeight="1" x14ac:dyDescent="0.2">
      <c r="A3" s="9"/>
      <c r="B3" s="430"/>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2"/>
      <c r="AU3" s="9"/>
      <c r="AV3" s="9"/>
      <c r="AW3" s="9"/>
      <c r="AX3" s="9"/>
      <c r="AY3" s="9"/>
    </row>
    <row r="4" spans="1:53" ht="19.5" customHeight="1" thickBot="1" x14ac:dyDescent="0.25">
      <c r="A4" s="9"/>
      <c r="B4" s="418" t="s">
        <v>73</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9"/>
      <c r="AV4" s="9"/>
      <c r="AW4" s="9"/>
      <c r="AX4" s="9"/>
      <c r="AY4" s="9"/>
    </row>
    <row r="5" spans="1:53" s="54" customFormat="1" ht="15" customHeight="1" thickBot="1" x14ac:dyDescent="0.25">
      <c r="A5" s="53"/>
      <c r="B5" s="420" t="s">
        <v>178</v>
      </c>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01" t="s">
        <v>266</v>
      </c>
      <c r="AM5" s="401"/>
      <c r="AN5" s="401"/>
      <c r="AO5" s="401"/>
      <c r="AP5" s="401"/>
      <c r="AQ5" s="401"/>
      <c r="AR5" s="401"/>
      <c r="AS5" s="402"/>
      <c r="AT5" s="187"/>
      <c r="AU5" s="53"/>
      <c r="AV5" s="53"/>
      <c r="AW5" s="53"/>
      <c r="AX5" s="53"/>
      <c r="AY5" s="53"/>
    </row>
    <row r="6" spans="1:53" s="54" customFormat="1" ht="15" customHeight="1" thickBot="1" x14ac:dyDescent="0.25">
      <c r="A6" s="53"/>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01" t="s">
        <v>267</v>
      </c>
      <c r="AM6" s="401"/>
      <c r="AN6" s="401"/>
      <c r="AO6" s="401"/>
      <c r="AP6" s="401"/>
      <c r="AQ6" s="401"/>
      <c r="AR6" s="401"/>
      <c r="AS6" s="402"/>
      <c r="AT6" s="187"/>
      <c r="AU6" s="53"/>
      <c r="AV6" s="53"/>
      <c r="AW6" s="53"/>
      <c r="AX6" s="53"/>
      <c r="AY6" s="53"/>
    </row>
    <row r="7" spans="1:53" ht="17.25" customHeight="1" x14ac:dyDescent="0.2">
      <c r="A7" s="9"/>
      <c r="B7" s="34" t="s">
        <v>134</v>
      </c>
      <c r="D7" s="34"/>
      <c r="E7" s="34"/>
      <c r="F7" s="34"/>
      <c r="G7" s="34"/>
      <c r="H7" s="34"/>
      <c r="I7" s="34"/>
      <c r="J7" s="34"/>
      <c r="L7" s="417" t="s">
        <v>353</v>
      </c>
      <c r="M7" s="417"/>
      <c r="N7" s="417"/>
      <c r="O7" s="417"/>
      <c r="P7" s="417"/>
      <c r="Q7" s="417"/>
      <c r="R7" s="417"/>
      <c r="S7" s="417"/>
      <c r="T7" s="417"/>
      <c r="U7" s="417"/>
      <c r="V7" s="417"/>
      <c r="W7" s="417"/>
      <c r="X7" s="417"/>
      <c r="Y7" s="417"/>
      <c r="Z7" s="150" t="s">
        <v>135</v>
      </c>
      <c r="AA7" s="151"/>
      <c r="AB7" s="151"/>
      <c r="AC7" s="151"/>
      <c r="AD7" s="419" t="s">
        <v>354</v>
      </c>
      <c r="AE7" s="419"/>
      <c r="AF7" s="419"/>
      <c r="AG7" s="419"/>
      <c r="AH7" s="419"/>
      <c r="AI7" s="419"/>
      <c r="AJ7" s="419"/>
      <c r="AK7" s="419"/>
      <c r="AL7" s="419"/>
      <c r="AM7" s="419"/>
      <c r="AN7" s="419"/>
      <c r="AO7" s="419"/>
      <c r="AP7" s="419"/>
      <c r="AQ7" s="419"/>
      <c r="AR7" s="419"/>
      <c r="AS7" s="419"/>
      <c r="AT7" s="419"/>
      <c r="AU7" s="9"/>
      <c r="AV7" s="9"/>
      <c r="AW7" s="9"/>
      <c r="AX7" s="9"/>
      <c r="AY7" s="9"/>
    </row>
    <row r="8" spans="1:53" ht="20.25" customHeight="1" x14ac:dyDescent="0.2">
      <c r="A8" s="9"/>
      <c r="B8" s="34" t="s">
        <v>136</v>
      </c>
      <c r="C8" s="34"/>
      <c r="D8" s="34"/>
      <c r="E8" s="34"/>
      <c r="F8" s="34"/>
      <c r="G8" s="34"/>
      <c r="H8" s="34"/>
      <c r="I8" s="34"/>
      <c r="J8" s="34"/>
      <c r="K8" s="34"/>
      <c r="L8" s="34"/>
      <c r="M8" s="34"/>
      <c r="N8" s="152"/>
      <c r="O8" s="434"/>
      <c r="P8" s="434"/>
      <c r="Q8" s="434"/>
      <c r="R8" s="434"/>
      <c r="S8" s="434"/>
      <c r="T8" s="434"/>
      <c r="U8" s="434"/>
      <c r="V8" s="434"/>
      <c r="W8" s="434"/>
      <c r="X8" s="434"/>
      <c r="Y8" s="434"/>
      <c r="Z8" s="434"/>
      <c r="AA8" s="434"/>
      <c r="AB8" s="434"/>
      <c r="AC8" s="434"/>
      <c r="AD8" s="434"/>
      <c r="AE8" s="434"/>
      <c r="AF8" s="150" t="s">
        <v>137</v>
      </c>
      <c r="AG8" s="151"/>
      <c r="AH8" s="151"/>
      <c r="AI8" s="151"/>
      <c r="AJ8" s="34"/>
      <c r="AL8" s="433" t="s">
        <v>355</v>
      </c>
      <c r="AM8" s="433"/>
      <c r="AN8" s="433"/>
      <c r="AO8" s="433"/>
      <c r="AP8" s="433"/>
      <c r="AQ8" s="433"/>
      <c r="AR8" s="433"/>
      <c r="AS8" s="433"/>
      <c r="AT8" s="433"/>
      <c r="AU8" s="9"/>
      <c r="AV8" s="9"/>
      <c r="AW8" s="9"/>
      <c r="AX8" s="9"/>
      <c r="AY8" s="9"/>
    </row>
    <row r="9" spans="1:53" ht="14.25" customHeight="1" x14ac:dyDescent="0.2">
      <c r="A9" s="9"/>
      <c r="B9" s="34"/>
      <c r="C9" s="34"/>
      <c r="D9" s="34"/>
      <c r="E9" s="34"/>
      <c r="F9" s="34"/>
      <c r="G9" s="34"/>
      <c r="H9" s="34"/>
      <c r="I9" s="34"/>
      <c r="J9" s="34"/>
      <c r="K9" s="34"/>
      <c r="L9" s="34"/>
      <c r="M9" s="9"/>
      <c r="N9" s="34"/>
      <c r="O9" s="153"/>
      <c r="Q9" s="153"/>
      <c r="R9" s="34" t="s">
        <v>179</v>
      </c>
      <c r="S9" s="153"/>
      <c r="T9" s="153"/>
      <c r="U9" s="153"/>
      <c r="V9" s="153"/>
      <c r="W9" s="153"/>
      <c r="X9" s="153"/>
      <c r="Y9" s="154"/>
      <c r="Z9" s="151"/>
      <c r="AA9" s="151"/>
      <c r="AB9" s="151"/>
      <c r="AC9" s="151"/>
      <c r="AD9" s="151"/>
      <c r="AE9" s="151"/>
      <c r="AF9" s="151"/>
      <c r="AG9" s="151"/>
      <c r="AH9" s="151"/>
      <c r="AI9" s="151"/>
      <c r="AJ9" s="34"/>
      <c r="AK9" s="34"/>
      <c r="AL9" s="34" t="s">
        <v>138</v>
      </c>
      <c r="AM9" s="34"/>
      <c r="AN9" s="34"/>
      <c r="AO9" s="34"/>
      <c r="AP9" s="34"/>
      <c r="AQ9" s="34"/>
      <c r="AR9" s="34"/>
      <c r="AS9" s="34"/>
      <c r="AT9" s="34"/>
      <c r="AU9" s="9"/>
      <c r="AV9" s="9"/>
      <c r="AW9" s="9"/>
      <c r="AX9" s="9"/>
      <c r="AY9" s="9"/>
    </row>
    <row r="10" spans="1:53" ht="15" customHeight="1" x14ac:dyDescent="0.2">
      <c r="A10" s="9"/>
      <c r="B10" s="34" t="s">
        <v>145</v>
      </c>
      <c r="C10" s="34"/>
      <c r="D10" s="34"/>
      <c r="E10" s="34"/>
      <c r="F10" s="34"/>
      <c r="G10" s="34"/>
      <c r="H10" s="34"/>
      <c r="I10" s="34"/>
      <c r="J10" s="34"/>
      <c r="K10" s="34"/>
      <c r="L10" s="34"/>
      <c r="M10" s="34"/>
      <c r="N10" s="34"/>
      <c r="O10" s="153"/>
      <c r="P10" s="153"/>
      <c r="Q10" s="437" t="s">
        <v>359</v>
      </c>
      <c r="R10" s="437"/>
      <c r="S10" s="437"/>
      <c r="T10" s="437"/>
      <c r="U10" s="437"/>
      <c r="V10" s="437"/>
      <c r="W10" s="437"/>
      <c r="X10" s="437"/>
      <c r="Y10" s="437"/>
      <c r="Z10" s="437"/>
      <c r="AA10" s="150" t="s">
        <v>88</v>
      </c>
      <c r="AB10" s="176" t="s">
        <v>249</v>
      </c>
      <c r="AC10" s="151"/>
      <c r="AD10" s="151"/>
      <c r="AE10" s="151"/>
      <c r="AF10" s="151"/>
      <c r="AG10" s="151"/>
      <c r="AH10" s="34"/>
      <c r="AI10" s="438" t="s">
        <v>358</v>
      </c>
      <c r="AJ10" s="438"/>
      <c r="AK10" s="438"/>
      <c r="AL10" s="438"/>
      <c r="AM10" s="438"/>
      <c r="AN10" s="8" t="s">
        <v>159</v>
      </c>
      <c r="AP10" s="439" t="str">
        <f>IF(Time_returning="","",Time_returning)</f>
        <v/>
      </c>
      <c r="AQ10" s="439"/>
      <c r="AR10" s="439"/>
      <c r="AS10" s="439"/>
      <c r="AT10" s="439"/>
      <c r="AU10" s="9"/>
      <c r="AV10" s="9"/>
      <c r="AW10" s="9"/>
      <c r="AX10" s="9"/>
      <c r="AY10" s="9"/>
      <c r="BA10" s="9"/>
    </row>
    <row r="11" spans="1:53" ht="14.25" customHeight="1" x14ac:dyDescent="0.2">
      <c r="A11" s="9"/>
      <c r="B11" s="155" t="s">
        <v>139</v>
      </c>
      <c r="C11" s="155"/>
      <c r="D11" s="155"/>
      <c r="E11" s="155"/>
      <c r="F11" s="155"/>
      <c r="G11" s="155"/>
      <c r="H11" s="155"/>
      <c r="I11" s="155"/>
      <c r="J11" s="155"/>
      <c r="K11" s="155"/>
      <c r="L11" s="34"/>
      <c r="M11" s="34"/>
      <c r="N11" s="34"/>
      <c r="O11" s="153"/>
      <c r="P11" s="153"/>
      <c r="Q11" s="153"/>
      <c r="R11" s="153"/>
      <c r="S11" s="153"/>
      <c r="T11" s="153"/>
      <c r="U11" s="153"/>
      <c r="V11" s="153"/>
      <c r="W11" s="153"/>
      <c r="X11" s="153"/>
      <c r="Y11" s="154"/>
      <c r="Z11" s="151"/>
      <c r="AA11" s="151"/>
      <c r="AB11" s="151"/>
      <c r="AC11" s="151"/>
      <c r="AD11" s="151"/>
      <c r="AE11" s="151"/>
      <c r="AF11" s="151"/>
      <c r="AG11" s="151"/>
      <c r="AH11" s="151"/>
      <c r="AI11" s="151"/>
      <c r="AJ11" s="34"/>
      <c r="AK11" s="34"/>
      <c r="AL11" s="34"/>
      <c r="AM11" s="34"/>
      <c r="AN11" s="34"/>
      <c r="AO11" s="34"/>
      <c r="AP11" s="34"/>
      <c r="AQ11" s="34"/>
      <c r="AR11" s="34"/>
      <c r="AS11" s="34"/>
      <c r="AT11" s="34"/>
      <c r="AU11" s="9"/>
      <c r="AV11" s="9"/>
      <c r="AW11" s="9"/>
      <c r="AX11" s="9"/>
      <c r="AY11" s="9"/>
    </row>
    <row r="12" spans="1:53" ht="14.25" customHeight="1" x14ac:dyDescent="0.2">
      <c r="A12" s="9"/>
      <c r="B12" s="417" t="str">
        <f>IF(Bus_Charter="","",Bus_Charter)</f>
        <v/>
      </c>
      <c r="C12" s="417"/>
      <c r="D12" s="417"/>
      <c r="E12" s="34" t="s">
        <v>140</v>
      </c>
      <c r="F12" s="34"/>
      <c r="H12" s="34"/>
      <c r="I12" s="34"/>
      <c r="J12" s="34"/>
      <c r="K12" s="34"/>
      <c r="L12" s="34"/>
      <c r="M12" s="34"/>
      <c r="N12" s="34"/>
      <c r="O12" s="153"/>
      <c r="P12" s="153"/>
      <c r="Q12" s="153"/>
      <c r="R12" s="153"/>
      <c r="S12" s="153"/>
      <c r="T12" s="153"/>
      <c r="U12" s="153"/>
      <c r="V12" s="153"/>
      <c r="W12" s="153"/>
      <c r="X12" s="153"/>
      <c r="Y12" s="154"/>
      <c r="Z12" s="151"/>
      <c r="AA12" s="151"/>
      <c r="AB12" s="151"/>
      <c r="AC12" s="151"/>
      <c r="AD12" s="151"/>
      <c r="AE12" s="151"/>
      <c r="AF12" s="151"/>
      <c r="AG12" s="151"/>
      <c r="AH12" s="151"/>
      <c r="AI12" s="151"/>
      <c r="AJ12" s="34"/>
      <c r="AK12" s="34"/>
      <c r="AL12" s="34"/>
      <c r="AM12" s="34"/>
      <c r="AN12" s="34"/>
      <c r="AO12" s="34"/>
      <c r="AP12" s="34"/>
      <c r="AQ12" s="34"/>
      <c r="AR12" s="34"/>
      <c r="AS12" s="34"/>
      <c r="AT12" s="34"/>
      <c r="AU12" s="9"/>
      <c r="AV12" s="9"/>
      <c r="AW12" s="9"/>
      <c r="AX12" s="9"/>
      <c r="AY12" s="9"/>
    </row>
    <row r="13" spans="1:53" ht="14.25" customHeight="1" x14ac:dyDescent="0.2">
      <c r="A13" s="9"/>
      <c r="B13" s="405" t="str">
        <f>IF(PARENT_arranged_transportation="","",PARENT_arranged_transportation)</f>
        <v/>
      </c>
      <c r="C13" s="405"/>
      <c r="D13" s="405"/>
      <c r="E13" s="34" t="s">
        <v>142</v>
      </c>
      <c r="F13" s="34"/>
      <c r="H13" s="34"/>
      <c r="I13" s="34"/>
      <c r="J13" s="34"/>
      <c r="K13" s="34"/>
      <c r="L13" s="34"/>
      <c r="M13" s="34"/>
      <c r="N13" s="34"/>
      <c r="O13" s="153"/>
      <c r="P13" s="153"/>
      <c r="Q13" s="153"/>
      <c r="R13" s="153"/>
      <c r="S13" s="153"/>
      <c r="T13" s="153"/>
      <c r="U13" s="153"/>
      <c r="V13" s="153"/>
      <c r="W13" s="153"/>
      <c r="X13" s="153"/>
      <c r="Y13" s="154"/>
      <c r="Z13" s="151"/>
      <c r="AA13" s="151"/>
      <c r="AB13" s="151"/>
      <c r="AC13" s="151"/>
      <c r="AD13" s="151"/>
      <c r="AE13" s="151"/>
      <c r="AF13" s="151"/>
      <c r="AG13" s="151"/>
      <c r="AH13" s="151"/>
      <c r="AI13" s="151"/>
      <c r="AJ13" s="34"/>
      <c r="AK13" s="34"/>
      <c r="AL13" s="34"/>
      <c r="AM13" s="34"/>
      <c r="AN13" s="34"/>
      <c r="AO13" s="34"/>
      <c r="AP13" s="34"/>
      <c r="AQ13" s="34"/>
      <c r="AR13" s="34"/>
      <c r="AS13" s="34"/>
      <c r="AT13" s="34"/>
      <c r="AU13" s="9"/>
      <c r="AV13" s="9"/>
      <c r="AW13" s="9"/>
      <c r="AX13" s="9"/>
      <c r="AY13" s="9"/>
    </row>
    <row r="14" spans="1:53" ht="14.25" customHeight="1" x14ac:dyDescent="0.2">
      <c r="A14" s="9"/>
      <c r="B14" s="405" t="str">
        <f>IF(DISTRICT_STAFF_driving_private_vehicle="","",DISTRICT_STAFF_driving_private_vehicle)</f>
        <v/>
      </c>
      <c r="C14" s="405"/>
      <c r="D14" s="405"/>
      <c r="E14" s="296" t="s">
        <v>328</v>
      </c>
      <c r="F14" s="34"/>
      <c r="H14" s="34"/>
      <c r="I14" s="34"/>
      <c r="J14" s="34"/>
      <c r="K14" s="34"/>
      <c r="L14" s="34"/>
      <c r="M14" s="34"/>
      <c r="N14" s="34"/>
      <c r="O14" s="153"/>
      <c r="P14" s="153"/>
      <c r="Q14" s="153"/>
      <c r="R14" s="153"/>
      <c r="S14" s="153"/>
      <c r="T14" s="153"/>
      <c r="U14" s="153"/>
      <c r="V14" s="153"/>
      <c r="W14" s="153"/>
      <c r="X14" s="153"/>
      <c r="Y14" s="154"/>
      <c r="Z14" s="151"/>
      <c r="AA14" s="151"/>
      <c r="AB14" s="151"/>
      <c r="AC14" s="151"/>
      <c r="AD14" s="151"/>
      <c r="AE14" s="151"/>
      <c r="AF14" s="151"/>
      <c r="AG14" s="151"/>
      <c r="AH14" s="151"/>
      <c r="AI14" s="151"/>
      <c r="AJ14" s="34"/>
      <c r="AK14" s="34"/>
      <c r="AL14" s="34"/>
      <c r="AM14" s="34"/>
      <c r="AN14" s="34"/>
      <c r="AO14" s="34"/>
      <c r="AP14" s="34"/>
      <c r="AQ14" s="34"/>
      <c r="AR14" s="34"/>
      <c r="AS14" s="34"/>
      <c r="AT14" s="34"/>
      <c r="AU14" s="9"/>
      <c r="AV14" s="9"/>
      <c r="AW14" s="9"/>
      <c r="AX14" s="9"/>
      <c r="AY14" s="9"/>
    </row>
    <row r="15" spans="1:53" ht="14.25" customHeight="1" x14ac:dyDescent="0.2">
      <c r="A15" s="9"/>
      <c r="B15" s="405" t="str">
        <f>IF(VOLUNTEER_Parent_driving_private_vehicle="","",VOLUNTEER_Parent_driving_private_vehicle)</f>
        <v/>
      </c>
      <c r="C15" s="405"/>
      <c r="D15" s="405"/>
      <c r="E15" s="34" t="s">
        <v>141</v>
      </c>
      <c r="F15" s="34"/>
      <c r="H15" s="34"/>
      <c r="I15" s="34"/>
      <c r="J15" s="34"/>
      <c r="K15" s="34"/>
      <c r="L15" s="34"/>
      <c r="M15" s="34"/>
      <c r="N15" s="34"/>
      <c r="O15" s="153"/>
      <c r="P15" s="153"/>
      <c r="Q15" s="153"/>
      <c r="R15" s="153"/>
      <c r="S15" s="153"/>
      <c r="T15" s="153"/>
      <c r="U15" s="153"/>
      <c r="V15" s="153"/>
      <c r="W15" s="153"/>
      <c r="X15" s="153"/>
      <c r="Y15" s="154"/>
      <c r="Z15" s="151"/>
      <c r="AA15" s="151"/>
      <c r="AB15" s="151"/>
      <c r="AC15" s="151"/>
      <c r="AD15" s="151"/>
      <c r="AE15" s="151"/>
      <c r="AF15" s="151"/>
      <c r="AG15" s="151"/>
      <c r="AH15" s="151"/>
      <c r="AI15" s="151"/>
      <c r="AJ15" s="34"/>
      <c r="AK15" s="34"/>
      <c r="AL15" s="34"/>
      <c r="AM15" s="34"/>
      <c r="AN15" s="34"/>
      <c r="AO15" s="34"/>
      <c r="AP15" s="34"/>
      <c r="AQ15" s="34"/>
      <c r="AR15" s="34"/>
      <c r="AS15" s="34"/>
      <c r="AT15" s="34"/>
      <c r="AU15" s="9"/>
      <c r="AV15" s="9"/>
      <c r="AW15" s="9"/>
      <c r="AX15" s="9"/>
      <c r="AY15" s="9"/>
    </row>
    <row r="16" spans="1:53" ht="14.25" customHeight="1" x14ac:dyDescent="0.2">
      <c r="A16" s="9"/>
      <c r="B16" s="436" t="s">
        <v>356</v>
      </c>
      <c r="C16" s="436"/>
      <c r="D16" s="436"/>
      <c r="E16" s="34" t="s">
        <v>162</v>
      </c>
      <c r="F16" s="34"/>
      <c r="H16" s="34"/>
      <c r="I16" s="34"/>
      <c r="J16" s="34"/>
      <c r="K16" s="34"/>
      <c r="L16" s="34"/>
      <c r="M16" s="34"/>
      <c r="N16" s="34"/>
      <c r="O16" s="153"/>
      <c r="P16" s="153"/>
      <c r="Q16" s="153"/>
      <c r="R16" s="153"/>
      <c r="S16" s="153"/>
      <c r="T16" s="153"/>
      <c r="U16" s="153"/>
      <c r="V16" s="153"/>
      <c r="W16" s="153"/>
      <c r="X16" s="153"/>
      <c r="Y16" s="154"/>
      <c r="Z16" s="151"/>
      <c r="AA16" s="151"/>
      <c r="AB16" s="425" t="s">
        <v>357</v>
      </c>
      <c r="AC16" s="425"/>
      <c r="AD16" s="425"/>
      <c r="AE16" s="425"/>
      <c r="AF16" s="425"/>
      <c r="AG16" s="425"/>
      <c r="AH16" s="425"/>
      <c r="AI16" s="425"/>
      <c r="AJ16" s="425"/>
      <c r="AK16" s="425"/>
      <c r="AL16" s="425"/>
      <c r="AM16" s="425"/>
      <c r="AN16" s="425"/>
      <c r="AO16" s="425"/>
      <c r="AP16" s="425"/>
      <c r="AQ16" s="425"/>
      <c r="AR16" s="425"/>
      <c r="AS16" s="425"/>
      <c r="AT16" s="425"/>
      <c r="AU16" s="9"/>
      <c r="AV16" s="9"/>
      <c r="AW16" s="9"/>
      <c r="AX16" s="9"/>
      <c r="AY16" s="9"/>
    </row>
    <row r="17" spans="1:51" ht="14.25" customHeight="1" x14ac:dyDescent="0.2">
      <c r="A17" s="63"/>
      <c r="B17" s="403" t="s">
        <v>332</v>
      </c>
      <c r="C17" s="389"/>
      <c r="D17" s="389"/>
      <c r="E17" s="389"/>
      <c r="F17" s="389"/>
      <c r="G17" s="389"/>
      <c r="H17" s="389"/>
      <c r="I17" s="389"/>
      <c r="J17" s="404"/>
      <c r="K17" s="404"/>
      <c r="L17" s="404"/>
      <c r="M17" s="404"/>
      <c r="N17" s="404"/>
      <c r="O17" s="404"/>
      <c r="P17" s="404"/>
      <c r="Q17" s="404"/>
      <c r="R17" s="404"/>
      <c r="S17" s="404"/>
      <c r="T17" s="404"/>
      <c r="U17" s="404"/>
      <c r="V17" s="404"/>
      <c r="W17" s="404"/>
      <c r="X17" s="404"/>
      <c r="Y17" s="156"/>
      <c r="Z17" s="156" t="s">
        <v>161</v>
      </c>
      <c r="AA17" s="156"/>
      <c r="AB17" s="404"/>
      <c r="AC17" s="404"/>
      <c r="AD17" s="404"/>
      <c r="AE17" s="404"/>
      <c r="AF17" s="404"/>
      <c r="AG17" s="404"/>
      <c r="AH17" s="404"/>
      <c r="AI17" s="9" t="s">
        <v>143</v>
      </c>
      <c r="AJ17" s="156"/>
      <c r="AK17" s="404"/>
      <c r="AL17" s="404"/>
      <c r="AM17" s="404"/>
      <c r="AN17" s="404"/>
      <c r="AO17" s="404"/>
      <c r="AP17" s="404"/>
      <c r="AQ17" s="404"/>
      <c r="AR17" s="404"/>
      <c r="AS17" s="404"/>
      <c r="AT17" s="404"/>
      <c r="AU17" s="9"/>
      <c r="AV17" s="9"/>
      <c r="AW17" s="9"/>
      <c r="AX17" s="9"/>
      <c r="AY17" s="9"/>
    </row>
    <row r="18" spans="1:51" ht="14.25" customHeight="1" x14ac:dyDescent="0.2">
      <c r="A18" s="63"/>
      <c r="B18" s="403" t="s">
        <v>329</v>
      </c>
      <c r="C18" s="389"/>
      <c r="D18" s="389"/>
      <c r="E18" s="389"/>
      <c r="F18" s="389"/>
      <c r="G18" s="389"/>
      <c r="H18" s="389"/>
      <c r="I18" s="389"/>
      <c r="J18" s="389"/>
      <c r="K18" s="389"/>
      <c r="L18" s="435"/>
      <c r="M18" s="435"/>
      <c r="N18" s="435"/>
      <c r="O18" s="435"/>
      <c r="P18" s="435"/>
      <c r="Q18" s="435"/>
      <c r="R18" s="435"/>
      <c r="S18" s="435"/>
      <c r="T18" s="435"/>
      <c r="U18" s="424" t="s">
        <v>143</v>
      </c>
      <c r="V18" s="424"/>
      <c r="W18" s="435"/>
      <c r="X18" s="435"/>
      <c r="Y18" s="404"/>
      <c r="Z18" s="404"/>
      <c r="AA18" s="404"/>
      <c r="AB18" s="435"/>
      <c r="AC18" s="435"/>
      <c r="AD18" s="435"/>
      <c r="AE18" s="141" t="s">
        <v>150</v>
      </c>
      <c r="AF18" s="157"/>
      <c r="AG18" s="157"/>
      <c r="AH18" s="157"/>
      <c r="AI18" s="157"/>
      <c r="AJ18" s="157"/>
      <c r="AK18" s="156"/>
      <c r="AL18" s="158"/>
      <c r="AM18" s="435"/>
      <c r="AN18" s="435"/>
      <c r="AO18" s="435"/>
      <c r="AP18" s="435"/>
      <c r="AQ18" s="435"/>
      <c r="AR18" s="435"/>
      <c r="AS18" s="435"/>
      <c r="AT18" s="435"/>
      <c r="AU18" s="9"/>
      <c r="AV18" s="9"/>
      <c r="AW18" s="9"/>
      <c r="AX18" s="9"/>
      <c r="AY18" s="9"/>
    </row>
    <row r="19" spans="1:51" ht="14.25" customHeight="1" x14ac:dyDescent="0.2">
      <c r="A19" s="63"/>
      <c r="B19" s="406" t="s">
        <v>333</v>
      </c>
      <c r="C19" s="407"/>
      <c r="D19" s="407"/>
      <c r="E19" s="407"/>
      <c r="F19" s="407"/>
      <c r="G19" s="407"/>
      <c r="H19" s="407"/>
      <c r="I19" s="407"/>
      <c r="J19" s="404"/>
      <c r="K19" s="404"/>
      <c r="L19" s="404"/>
      <c r="M19" s="404"/>
      <c r="N19" s="404"/>
      <c r="O19" s="404"/>
      <c r="P19" s="404"/>
      <c r="Q19" s="404"/>
      <c r="R19" s="404"/>
      <c r="S19" s="404"/>
      <c r="T19" s="404"/>
      <c r="U19" s="404"/>
      <c r="V19" s="404"/>
      <c r="W19" s="404"/>
      <c r="X19" s="404"/>
      <c r="Y19" s="404"/>
      <c r="Z19" s="404"/>
      <c r="AA19" s="404"/>
      <c r="AB19" s="404"/>
      <c r="AC19" s="404"/>
      <c r="AD19" s="297" t="s">
        <v>331</v>
      </c>
      <c r="AE19" s="159"/>
      <c r="AF19" s="159"/>
      <c r="AG19" s="156"/>
      <c r="AH19" s="404"/>
      <c r="AI19" s="404"/>
      <c r="AJ19" s="404"/>
      <c r="AK19" s="404"/>
      <c r="AL19" s="404"/>
      <c r="AM19" s="404"/>
      <c r="AN19" s="404"/>
      <c r="AO19" s="404"/>
      <c r="AP19" s="404"/>
      <c r="AQ19" s="404"/>
      <c r="AR19" s="404"/>
      <c r="AS19" s="404"/>
      <c r="AT19" s="404"/>
      <c r="AU19" s="9"/>
      <c r="AV19" s="9"/>
      <c r="AW19" s="9"/>
      <c r="AX19" s="9"/>
      <c r="AY19" s="9"/>
    </row>
    <row r="20" spans="1:51" ht="14.25" customHeight="1" x14ac:dyDescent="0.2">
      <c r="A20" s="63"/>
      <c r="B20" s="403" t="s">
        <v>246</v>
      </c>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9"/>
      <c r="AV20" s="9"/>
      <c r="AW20" s="9"/>
      <c r="AX20" s="9"/>
      <c r="AY20" s="9"/>
    </row>
    <row r="21" spans="1:51" ht="14.25" customHeight="1" x14ac:dyDescent="0.2">
      <c r="A21" s="63"/>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9"/>
      <c r="AV21" s="9"/>
      <c r="AW21" s="9"/>
      <c r="AX21" s="9"/>
      <c r="AY21" s="9"/>
    </row>
    <row r="22" spans="1:51" s="46" customFormat="1" ht="14.25" customHeight="1" x14ac:dyDescent="0.2">
      <c r="A22" s="47"/>
      <c r="B22" s="416" t="s">
        <v>247</v>
      </c>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7"/>
      <c r="AV22" s="47"/>
      <c r="AW22" s="47"/>
      <c r="AX22" s="47"/>
      <c r="AY22" s="47"/>
    </row>
    <row r="23" spans="1:51" ht="14.25" customHeight="1" x14ac:dyDescent="0.2">
      <c r="A23" s="63"/>
      <c r="B23" s="389" t="s">
        <v>74</v>
      </c>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9"/>
      <c r="AV23" s="9"/>
      <c r="AW23" s="9"/>
      <c r="AX23" s="9"/>
      <c r="AY23" s="9"/>
    </row>
    <row r="24" spans="1:51" ht="14.25" customHeight="1" x14ac:dyDescent="0.2">
      <c r="A24" s="63"/>
      <c r="B24" s="389" t="s">
        <v>144</v>
      </c>
      <c r="C24" s="389"/>
      <c r="D24" s="389"/>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141" t="s">
        <v>19</v>
      </c>
      <c r="AE24" s="157"/>
      <c r="AF24" s="157"/>
      <c r="AG24" s="156"/>
      <c r="AH24" s="404"/>
      <c r="AI24" s="404"/>
      <c r="AJ24" s="404"/>
      <c r="AK24" s="404"/>
      <c r="AL24" s="404"/>
      <c r="AM24" s="404"/>
      <c r="AN24" s="404"/>
      <c r="AO24" s="404"/>
      <c r="AP24" s="404"/>
      <c r="AQ24" s="404"/>
      <c r="AR24" s="404"/>
      <c r="AS24" s="404"/>
      <c r="AT24" s="404"/>
      <c r="AU24" s="9"/>
      <c r="AV24" s="9"/>
      <c r="AW24" s="9"/>
      <c r="AX24" s="9"/>
      <c r="AY24" s="9"/>
    </row>
    <row r="25" spans="1:51" ht="6.75" customHeight="1" x14ac:dyDescent="0.2">
      <c r="A25" s="63"/>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9"/>
      <c r="AV25" s="9"/>
      <c r="AW25" s="9"/>
      <c r="AX25" s="9"/>
      <c r="AY25" s="9"/>
    </row>
    <row r="26" spans="1:51" ht="15" customHeight="1" x14ac:dyDescent="0.2">
      <c r="A26" s="63"/>
      <c r="B26" s="421" t="s">
        <v>330</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3"/>
      <c r="AU26" s="9"/>
      <c r="AV26" s="9"/>
      <c r="AW26" s="9"/>
      <c r="AX26" s="9"/>
      <c r="AY26" s="9"/>
    </row>
    <row r="27" spans="1:51" ht="28.5" customHeight="1" x14ac:dyDescent="0.2">
      <c r="A27" s="63"/>
      <c r="B27" s="413" t="s">
        <v>327</v>
      </c>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5"/>
      <c r="AU27" s="9"/>
      <c r="AV27" s="9"/>
      <c r="AW27" s="9"/>
      <c r="AX27" s="9"/>
      <c r="AY27" s="9"/>
    </row>
    <row r="28" spans="1:51" s="46" customFormat="1" ht="73.5" customHeight="1" x14ac:dyDescent="0.2">
      <c r="A28" s="49"/>
      <c r="B28" s="398" t="s">
        <v>147</v>
      </c>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47"/>
      <c r="AV28" s="47"/>
      <c r="AW28" s="47"/>
      <c r="AX28" s="47"/>
      <c r="AY28" s="47"/>
    </row>
    <row r="29" spans="1:51" s="46" customFormat="1" ht="36.75" customHeight="1" x14ac:dyDescent="0.2">
      <c r="A29" s="47"/>
      <c r="B29" s="416" t="s">
        <v>148</v>
      </c>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7"/>
      <c r="AV29" s="47"/>
      <c r="AW29" s="47"/>
      <c r="AX29" s="47"/>
      <c r="AY29" s="47"/>
    </row>
    <row r="30" spans="1:51" s="46" customFormat="1" ht="48.75" customHeight="1" x14ac:dyDescent="0.2">
      <c r="A30" s="49"/>
      <c r="B30" s="398" t="s">
        <v>131</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49"/>
      <c r="AV30" s="49"/>
      <c r="AW30" s="49"/>
      <c r="AX30" s="47"/>
      <c r="AY30" s="47"/>
    </row>
    <row r="31" spans="1:51" s="46" customFormat="1" ht="2.25" customHeight="1" x14ac:dyDescent="0.2">
      <c r="A31" s="49"/>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49"/>
      <c r="AV31" s="49"/>
      <c r="AW31" s="49"/>
      <c r="AX31" s="47"/>
      <c r="AY31" s="47"/>
    </row>
    <row r="32" spans="1:51" s="46" customFormat="1" ht="11.25" customHeight="1" x14ac:dyDescent="0.2">
      <c r="A32" s="49"/>
      <c r="B32" s="410" t="s">
        <v>146</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2"/>
      <c r="AU32" s="49"/>
      <c r="AV32" s="49"/>
      <c r="AW32" s="49"/>
      <c r="AX32" s="47"/>
      <c r="AY32" s="47"/>
    </row>
    <row r="33" spans="1:51" s="46" customFormat="1" ht="10.5" customHeight="1" x14ac:dyDescent="0.2">
      <c r="A33" s="49"/>
      <c r="B33" s="50" t="s">
        <v>119</v>
      </c>
      <c r="C33" s="51"/>
      <c r="D33" s="51"/>
      <c r="E33" s="51"/>
      <c r="F33" s="51"/>
      <c r="G33" s="51"/>
      <c r="H33" s="51"/>
      <c r="I33" s="51"/>
      <c r="J33" s="51"/>
      <c r="K33" s="51"/>
      <c r="L33" s="399" t="str">
        <f>IF(Extended_itenerary="","",Extended_itenerary)</f>
        <v/>
      </c>
      <c r="M33" s="399"/>
      <c r="N33" s="399"/>
      <c r="O33" s="399"/>
      <c r="P33" s="51" t="s">
        <v>120</v>
      </c>
      <c r="Q33" s="51"/>
      <c r="R33" s="51"/>
      <c r="S33" s="51"/>
      <c r="T33" s="51"/>
      <c r="U33" s="51"/>
      <c r="V33" s="51"/>
      <c r="W33" s="51"/>
      <c r="X33" s="51"/>
      <c r="Y33" s="51"/>
      <c r="Z33" s="51"/>
      <c r="AA33" s="51"/>
      <c r="AB33" s="51"/>
      <c r="AC33" s="51"/>
      <c r="AD33" s="52"/>
      <c r="AE33" s="399" t="str">
        <f>IF(Submitting_ropes_course_release="","",Submitting_ropes_course_release)</f>
        <v/>
      </c>
      <c r="AF33" s="399"/>
      <c r="AG33" s="399"/>
      <c r="AH33" s="399"/>
      <c r="AI33" s="51" t="s">
        <v>121</v>
      </c>
      <c r="AJ33" s="51"/>
      <c r="AK33" s="51"/>
      <c r="AL33" s="51"/>
      <c r="AM33" s="51"/>
      <c r="AN33" s="51"/>
      <c r="AO33" s="51"/>
      <c r="AP33" s="51"/>
      <c r="AQ33" s="51"/>
      <c r="AR33" s="399" t="str">
        <f>IF(Submitting_Water_Activity_Release="","",Submitting_Water_Activity_Release)</f>
        <v/>
      </c>
      <c r="AS33" s="399"/>
      <c r="AT33" s="400"/>
      <c r="AU33" s="49"/>
      <c r="AV33" s="49"/>
      <c r="AW33" s="49"/>
      <c r="AX33" s="47"/>
      <c r="AY33" s="47"/>
    </row>
    <row r="34" spans="1:51" s="46" customFormat="1" ht="2.25" customHeight="1" x14ac:dyDescent="0.2">
      <c r="A34" s="49"/>
      <c r="B34" s="57"/>
      <c r="C34" s="58"/>
      <c r="D34" s="58"/>
      <c r="E34" s="58"/>
      <c r="F34" s="58"/>
      <c r="G34" s="58"/>
      <c r="H34" s="58"/>
      <c r="I34" s="58"/>
      <c r="J34" s="58"/>
      <c r="K34" s="58"/>
      <c r="L34" s="59"/>
      <c r="M34" s="59"/>
      <c r="N34" s="60"/>
      <c r="O34" s="58"/>
      <c r="P34" s="58"/>
      <c r="Q34" s="58"/>
      <c r="R34" s="58"/>
      <c r="S34" s="58"/>
      <c r="T34" s="58"/>
      <c r="U34" s="58"/>
      <c r="V34" s="58"/>
      <c r="W34" s="58"/>
      <c r="X34" s="58"/>
      <c r="Y34" s="58"/>
      <c r="Z34" s="58"/>
      <c r="AA34" s="58"/>
      <c r="AB34" s="58"/>
      <c r="AC34" s="58"/>
      <c r="AD34" s="59"/>
      <c r="AE34" s="59"/>
      <c r="AF34" s="60"/>
      <c r="AG34" s="60"/>
      <c r="AH34" s="58"/>
      <c r="AI34" s="58"/>
      <c r="AJ34" s="58"/>
      <c r="AK34" s="58"/>
      <c r="AL34" s="58"/>
      <c r="AM34" s="58"/>
      <c r="AN34" s="58"/>
      <c r="AO34" s="58"/>
      <c r="AP34" s="58"/>
      <c r="AQ34" s="58"/>
      <c r="AR34" s="59"/>
      <c r="AS34" s="59"/>
      <c r="AT34" s="61"/>
      <c r="AU34" s="49"/>
      <c r="AV34" s="49"/>
      <c r="AW34" s="49"/>
      <c r="AX34" s="47"/>
      <c r="AY34" s="47"/>
    </row>
    <row r="35" spans="1:51" s="46" customFormat="1" ht="14.25" customHeight="1" x14ac:dyDescent="0.25">
      <c r="A35" s="49"/>
      <c r="B35" s="409" t="s">
        <v>118</v>
      </c>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9"/>
      <c r="AV35" s="49"/>
      <c r="AW35" s="49"/>
      <c r="AX35" s="47"/>
      <c r="AY35" s="47"/>
    </row>
    <row r="36" spans="1:51" s="46" customFormat="1" ht="15.75" customHeight="1" thickBot="1" x14ac:dyDescent="0.25">
      <c r="A36" s="49"/>
      <c r="B36" s="408"/>
      <c r="C36" s="408"/>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9"/>
      <c r="AV36" s="49"/>
      <c r="AW36" s="49"/>
      <c r="AX36" s="47"/>
      <c r="AY36" s="47"/>
    </row>
    <row r="37" spans="1:51" s="54" customFormat="1" ht="14.25" customHeight="1" x14ac:dyDescent="0.25">
      <c r="A37" s="55"/>
      <c r="B37" s="143" t="s">
        <v>20</v>
      </c>
      <c r="C37" s="143"/>
      <c r="D37" s="143"/>
      <c r="E37" s="143"/>
      <c r="F37" s="143"/>
      <c r="G37" s="143"/>
      <c r="H37" s="143"/>
      <c r="I37" s="143"/>
      <c r="J37" s="143"/>
      <c r="K37" s="143"/>
      <c r="L37" s="143"/>
      <c r="M37" s="143"/>
      <c r="N37" s="143"/>
      <c r="O37" s="143"/>
      <c r="P37" s="143"/>
      <c r="Q37" s="143"/>
      <c r="R37" s="143"/>
      <c r="S37" s="143"/>
      <c r="T37" s="143"/>
      <c r="U37" s="143"/>
      <c r="V37" s="143"/>
      <c r="W37" s="143"/>
      <c r="X37" s="143" t="s">
        <v>22</v>
      </c>
      <c r="Y37" s="143"/>
      <c r="Z37" s="143"/>
      <c r="AA37" s="143"/>
      <c r="AB37" s="143"/>
      <c r="AC37" s="143"/>
      <c r="AD37" s="144"/>
      <c r="AE37" s="144"/>
      <c r="AF37" s="144"/>
      <c r="AG37" s="145"/>
      <c r="AH37" s="146"/>
      <c r="AJ37" s="147"/>
      <c r="AL37" s="146"/>
      <c r="AM37" s="145"/>
      <c r="AN37" s="147"/>
      <c r="AO37" s="147"/>
      <c r="AP37" s="147"/>
      <c r="AQ37" s="147"/>
      <c r="AR37" s="147"/>
      <c r="AS37" s="147"/>
      <c r="AT37" s="267" t="s">
        <v>149</v>
      </c>
      <c r="AU37" s="55"/>
      <c r="AV37" s="55"/>
      <c r="AW37" s="55"/>
      <c r="AX37" s="53"/>
      <c r="AY37" s="53"/>
    </row>
    <row r="38" spans="1:51" s="54" customFormat="1" ht="6.75" customHeight="1" x14ac:dyDescent="0.25">
      <c r="A38" s="55"/>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55"/>
      <c r="AH38" s="53"/>
      <c r="AJ38" s="194"/>
      <c r="AK38" s="194"/>
      <c r="AL38" s="53"/>
      <c r="AM38" s="55"/>
      <c r="AN38" s="194"/>
      <c r="AO38" s="194"/>
      <c r="AP38" s="194"/>
      <c r="AQ38" s="194"/>
      <c r="AR38" s="194"/>
      <c r="AS38" s="194"/>
      <c r="AT38" s="194"/>
      <c r="AU38" s="55"/>
      <c r="AV38" s="55"/>
      <c r="AW38" s="55"/>
      <c r="AX38" s="53"/>
      <c r="AY38" s="53"/>
    </row>
    <row r="39" spans="1:51" ht="15" customHeight="1" x14ac:dyDescent="0.2">
      <c r="A39" s="63"/>
      <c r="B39" s="64" t="s">
        <v>132</v>
      </c>
      <c r="C39" s="64"/>
      <c r="D39" s="64"/>
      <c r="E39" s="64"/>
      <c r="F39" s="64"/>
      <c r="G39" s="64"/>
      <c r="H39" s="64"/>
      <c r="I39" s="64"/>
      <c r="J39" s="64"/>
      <c r="K39" s="64"/>
      <c r="L39" s="64"/>
      <c r="M39" s="64"/>
      <c r="N39" s="64"/>
      <c r="O39" s="64"/>
      <c r="P39" s="65"/>
      <c r="Q39" s="64"/>
      <c r="R39" s="65"/>
      <c r="S39" s="66"/>
      <c r="T39" s="66"/>
      <c r="U39" s="426" t="s">
        <v>348</v>
      </c>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141"/>
      <c r="AV39" s="63"/>
      <c r="AW39" s="63"/>
      <c r="AX39" s="9"/>
      <c r="AY39" s="9"/>
    </row>
    <row r="40" spans="1:51" s="164" customFormat="1" x14ac:dyDescent="0.2">
      <c r="A40" s="191"/>
      <c r="B40" s="164" t="s">
        <v>281</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3" t="s">
        <v>282</v>
      </c>
      <c r="AU40" s="191"/>
      <c r="AV40" s="191"/>
      <c r="AW40" s="191"/>
      <c r="AX40" s="190"/>
      <c r="AY40" s="190"/>
    </row>
    <row r="41" spans="1:51" x14ac:dyDescent="0.2">
      <c r="A41" s="63"/>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63"/>
      <c r="AV41" s="63"/>
      <c r="AW41" s="63"/>
      <c r="AX41" s="9"/>
      <c r="AY41" s="9"/>
    </row>
    <row r="42" spans="1:51" x14ac:dyDescent="0.2">
      <c r="A42" s="63"/>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63"/>
      <c r="AV42" s="63"/>
      <c r="AW42" s="63"/>
      <c r="AX42" s="9"/>
      <c r="AY42" s="9"/>
    </row>
    <row r="43" spans="1:51" x14ac:dyDescent="0.2">
      <c r="A43" s="124"/>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63"/>
      <c r="AV43" s="63"/>
      <c r="AW43" s="63"/>
      <c r="AX43" s="9"/>
      <c r="AY43" s="9"/>
    </row>
    <row r="44" spans="1:51" ht="15" x14ac:dyDescent="0.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row>
    <row r="45" spans="1:51" ht="15" x14ac:dyDescent="0.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row>
    <row r="46" spans="1:51" ht="15" x14ac:dyDescent="0.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row>
    <row r="47" spans="1:51" ht="15" x14ac:dyDescent="0.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1:51" ht="15" x14ac:dyDescent="0.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row>
    <row r="49" spans="2:46" ht="15"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row>
    <row r="50" spans="2:46" ht="15" x14ac:dyDescent="0.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row>
  </sheetData>
  <sheetProtection formatCells="0" selectLockedCells="1" selectUnlockedCells="1"/>
  <mergeCells count="51">
    <mergeCell ref="U39:AT39"/>
    <mergeCell ref="B2:AT3"/>
    <mergeCell ref="AL8:AT8"/>
    <mergeCell ref="O8:AE8"/>
    <mergeCell ref="W18:AD18"/>
    <mergeCell ref="AM18:AT18"/>
    <mergeCell ref="B17:I17"/>
    <mergeCell ref="B18:K18"/>
    <mergeCell ref="B13:D13"/>
    <mergeCell ref="B12:D12"/>
    <mergeCell ref="B16:D16"/>
    <mergeCell ref="L18:T18"/>
    <mergeCell ref="Q10:Z10"/>
    <mergeCell ref="AI10:AM10"/>
    <mergeCell ref="AP10:AT10"/>
    <mergeCell ref="B14:D14"/>
    <mergeCell ref="L7:Y7"/>
    <mergeCell ref="B4:AT4"/>
    <mergeCell ref="AD7:AT7"/>
    <mergeCell ref="B5:AK6"/>
    <mergeCell ref="B26:AT26"/>
    <mergeCell ref="U18:V18"/>
    <mergeCell ref="AB16:AT16"/>
    <mergeCell ref="AH19:AT19"/>
    <mergeCell ref="B22:AT22"/>
    <mergeCell ref="B28:AT28"/>
    <mergeCell ref="B27:AT27"/>
    <mergeCell ref="AH24:AT24"/>
    <mergeCell ref="E24:AC24"/>
    <mergeCell ref="B29:AT29"/>
    <mergeCell ref="U36:AC36"/>
    <mergeCell ref="AD36:AT36"/>
    <mergeCell ref="B36:T36"/>
    <mergeCell ref="B35:AT35"/>
    <mergeCell ref="B32:AT32"/>
    <mergeCell ref="B30:AT30"/>
    <mergeCell ref="L33:O33"/>
    <mergeCell ref="AE33:AH33"/>
    <mergeCell ref="AR33:AT33"/>
    <mergeCell ref="AL5:AS5"/>
    <mergeCell ref="AL6:AS6"/>
    <mergeCell ref="B20:AT20"/>
    <mergeCell ref="J19:AC19"/>
    <mergeCell ref="B24:D24"/>
    <mergeCell ref="B23:AT23"/>
    <mergeCell ref="B15:D15"/>
    <mergeCell ref="J17:X17"/>
    <mergeCell ref="AB17:AH17"/>
    <mergeCell ref="AK17:AT17"/>
    <mergeCell ref="B21:AT21"/>
    <mergeCell ref="B19:I19"/>
  </mergeCells>
  <phoneticPr fontId="3" type="noConversion"/>
  <printOptions horizontalCentered="1" verticalCentered="1"/>
  <pageMargins left="0.25" right="0.25"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S45"/>
  <sheetViews>
    <sheetView showGridLines="0" showOutlineSymbols="0" zoomScale="106" zoomScaleNormal="106" zoomScaleSheetLayoutView="100" workbookViewId="0">
      <selection activeCell="BP33" sqref="BP33"/>
    </sheetView>
  </sheetViews>
  <sheetFormatPr defaultColWidth="2" defaultRowHeight="12.75" x14ac:dyDescent="0.2"/>
  <cols>
    <col min="1" max="1" width="1.140625" style="180" customWidth="1"/>
    <col min="2" max="6" width="2" style="180"/>
    <col min="7" max="7" width="2.5703125" style="180" customWidth="1"/>
    <col min="8" max="8" width="3.5703125" style="180" customWidth="1"/>
    <col min="9" max="11" width="2" style="180"/>
    <col min="12" max="12" width="3.28515625" style="180" customWidth="1"/>
    <col min="13" max="25" width="2" style="180"/>
    <col min="26" max="26" width="3.5703125" style="180" customWidth="1"/>
    <col min="27" max="39" width="2" style="180"/>
    <col min="40" max="40" width="2.85546875" style="180" customWidth="1"/>
    <col min="41" max="41" width="2" style="180" customWidth="1"/>
    <col min="42" max="16384" width="2" style="180"/>
  </cols>
  <sheetData>
    <row r="1" spans="1:45" ht="18" x14ac:dyDescent="0.25">
      <c r="B1" s="441" t="s">
        <v>335</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row>
    <row r="2" spans="1:45" ht="12.75" customHeight="1" x14ac:dyDescent="0.2">
      <c r="B2" s="471" t="s">
        <v>336</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row>
    <row r="3" spans="1:45" ht="12.75" customHeight="1" x14ac:dyDescent="0.25">
      <c r="B3" s="181" t="s">
        <v>47</v>
      </c>
      <c r="C3" s="181"/>
      <c r="D3" s="181"/>
      <c r="E3" s="181"/>
      <c r="F3" s="181"/>
      <c r="G3" s="181"/>
      <c r="H3" s="181"/>
      <c r="I3" s="181"/>
      <c r="J3" s="181"/>
      <c r="K3" s="181"/>
      <c r="L3" s="181"/>
      <c r="AE3" s="181" t="s">
        <v>52</v>
      </c>
      <c r="AF3" s="181"/>
      <c r="AG3" s="181"/>
      <c r="AH3" s="181"/>
      <c r="AI3" s="18"/>
      <c r="AJ3" s="181"/>
      <c r="AK3" s="479"/>
      <c r="AL3" s="479"/>
      <c r="AM3" s="479"/>
      <c r="AN3" s="479"/>
      <c r="AO3" s="479"/>
      <c r="AP3" s="479"/>
      <c r="AQ3" s="479"/>
      <c r="AR3" s="479"/>
      <c r="AS3" s="479"/>
    </row>
    <row r="4" spans="1:45" ht="12.75" customHeight="1" thickBot="1" x14ac:dyDescent="0.3">
      <c r="B4" s="298" t="s">
        <v>48</v>
      </c>
      <c r="C4" s="298"/>
      <c r="D4" s="298"/>
      <c r="E4" s="298"/>
      <c r="F4" s="298"/>
      <c r="G4" s="298"/>
      <c r="H4" s="298" t="s">
        <v>351</v>
      </c>
      <c r="I4" s="298"/>
      <c r="J4" s="298"/>
      <c r="K4" s="298"/>
      <c r="L4" s="298"/>
      <c r="M4" s="298" t="s">
        <v>50</v>
      </c>
      <c r="N4" s="298"/>
      <c r="O4" s="298"/>
      <c r="P4" s="298"/>
      <c r="Q4" s="298"/>
      <c r="R4" s="298"/>
      <c r="S4" s="298"/>
      <c r="T4" s="298"/>
      <c r="U4" s="299"/>
      <c r="V4" s="298" t="s">
        <v>325</v>
      </c>
      <c r="W4" s="298"/>
      <c r="X4" s="298"/>
      <c r="Y4" s="298"/>
      <c r="Z4" s="298"/>
      <c r="AA4" s="298" t="s">
        <v>49</v>
      </c>
      <c r="AB4" s="298"/>
      <c r="AC4" s="298" t="s">
        <v>51</v>
      </c>
      <c r="AD4" s="298"/>
      <c r="AE4" s="299"/>
      <c r="AF4" s="299"/>
      <c r="AG4" s="299"/>
      <c r="AH4" s="299"/>
      <c r="AI4" s="299"/>
      <c r="AJ4" s="299"/>
      <c r="AK4" s="299"/>
      <c r="AL4" s="299"/>
      <c r="AM4" s="299"/>
      <c r="AN4" s="299"/>
      <c r="AO4" s="299"/>
      <c r="AP4" s="299"/>
      <c r="AQ4" s="299"/>
      <c r="AR4" s="299"/>
      <c r="AS4" s="299"/>
    </row>
    <row r="5" spans="1:45" ht="13.5" customHeight="1" thickBot="1" x14ac:dyDescent="0.25">
      <c r="A5" s="197"/>
      <c r="B5" s="480" t="s">
        <v>337</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2"/>
    </row>
    <row r="6" spans="1:45" ht="13.5" customHeight="1" x14ac:dyDescent="0.25">
      <c r="A6" s="197"/>
      <c r="B6" s="483" t="s">
        <v>349</v>
      </c>
      <c r="C6" s="483"/>
      <c r="D6" s="483"/>
      <c r="E6" s="483"/>
      <c r="F6" s="483"/>
      <c r="G6" s="483"/>
      <c r="H6" s="483"/>
      <c r="I6" s="484"/>
      <c r="J6" s="484"/>
      <c r="K6" s="484"/>
      <c r="L6" s="484"/>
      <c r="M6" s="484"/>
      <c r="N6" s="484"/>
      <c r="O6" s="484"/>
      <c r="P6" s="484"/>
      <c r="Q6" s="484"/>
      <c r="R6" s="484"/>
      <c r="S6" s="484"/>
      <c r="T6" s="484"/>
      <c r="U6" s="484"/>
      <c r="V6" s="300"/>
      <c r="W6" s="196" t="s">
        <v>286</v>
      </c>
      <c r="X6" s="196"/>
      <c r="Y6" s="196"/>
      <c r="Z6" s="196"/>
      <c r="AA6" s="196"/>
      <c r="AB6" s="210"/>
      <c r="AC6" s="210"/>
      <c r="AD6" s="210"/>
      <c r="AE6" s="196"/>
      <c r="AF6" s="196"/>
      <c r="AG6" s="209"/>
      <c r="AH6" s="196"/>
      <c r="AI6" s="196"/>
      <c r="AJ6" s="485"/>
      <c r="AK6" s="485"/>
      <c r="AL6" s="485"/>
      <c r="AM6" s="485"/>
      <c r="AN6" s="485"/>
      <c r="AO6" s="210"/>
      <c r="AP6" s="300"/>
      <c r="AQ6" s="300"/>
      <c r="AR6" s="300"/>
      <c r="AS6" s="196"/>
    </row>
    <row r="7" spans="1:45" ht="13.5" customHeight="1" x14ac:dyDescent="0.25">
      <c r="B7" s="487" t="s">
        <v>350</v>
      </c>
      <c r="C7" s="487"/>
      <c r="D7" s="487"/>
      <c r="E7" s="487"/>
      <c r="F7" s="487"/>
      <c r="G7" s="487"/>
      <c r="H7" s="300"/>
      <c r="I7" s="488"/>
      <c r="J7" s="488"/>
      <c r="K7" s="488"/>
      <c r="L7" s="488"/>
      <c r="M7" s="488"/>
      <c r="N7" s="488"/>
      <c r="O7" s="488"/>
      <c r="P7" s="488"/>
      <c r="Q7" s="488"/>
      <c r="R7" s="488"/>
      <c r="S7" s="488"/>
      <c r="T7" s="488"/>
      <c r="U7" s="488"/>
      <c r="V7" s="196"/>
      <c r="W7" s="196" t="s">
        <v>287</v>
      </c>
      <c r="X7" s="196"/>
      <c r="Y7" s="196"/>
      <c r="Z7" s="196"/>
      <c r="AA7" s="196"/>
      <c r="AB7" s="210"/>
      <c r="AC7" s="210"/>
      <c r="AD7" s="210"/>
      <c r="AE7" s="196"/>
      <c r="AF7" s="196"/>
      <c r="AG7" s="209"/>
      <c r="AH7" s="210"/>
      <c r="AI7" s="210"/>
      <c r="AJ7" s="489"/>
      <c r="AK7" s="489"/>
      <c r="AL7" s="489"/>
      <c r="AM7" s="489"/>
      <c r="AN7" s="489"/>
      <c r="AO7" s="209"/>
      <c r="AP7" s="196"/>
      <c r="AQ7" s="196"/>
      <c r="AR7" s="196"/>
      <c r="AS7" s="196"/>
    </row>
    <row r="8" spans="1:45" ht="13.5" customHeight="1" x14ac:dyDescent="0.25">
      <c r="B8" s="490" t="s">
        <v>338</v>
      </c>
      <c r="C8" s="490"/>
      <c r="D8" s="490"/>
      <c r="E8" s="490"/>
      <c r="F8" s="490"/>
      <c r="G8" s="490"/>
      <c r="H8" s="301"/>
      <c r="I8" s="491"/>
      <c r="J8" s="491"/>
      <c r="K8" s="491"/>
      <c r="L8" s="491"/>
      <c r="M8" s="491"/>
      <c r="N8" s="491"/>
      <c r="O8" s="491"/>
      <c r="P8" s="491"/>
      <c r="Q8" s="491"/>
      <c r="R8" s="491"/>
      <c r="S8" s="491"/>
      <c r="T8" s="491"/>
      <c r="U8" s="491"/>
      <c r="V8" s="209"/>
      <c r="W8" s="209"/>
      <c r="X8" s="196"/>
      <c r="Y8" s="302"/>
      <c r="Z8" s="196"/>
      <c r="AA8" s="196"/>
      <c r="AB8" s="196"/>
      <c r="AC8" s="196"/>
      <c r="AD8" s="196"/>
      <c r="AE8" s="196"/>
      <c r="AF8" s="196"/>
      <c r="AG8" s="196"/>
      <c r="AH8" s="196"/>
      <c r="AI8" s="196"/>
      <c r="AJ8" s="302"/>
      <c r="AK8" s="196"/>
      <c r="AL8" s="196"/>
      <c r="AM8" s="196"/>
      <c r="AN8" s="196"/>
      <c r="AO8" s="196"/>
      <c r="AP8" s="196"/>
      <c r="AQ8" s="196"/>
      <c r="AR8" s="196"/>
      <c r="AS8" s="196"/>
    </row>
    <row r="9" spans="1:45" ht="13.5" customHeight="1" x14ac:dyDescent="0.2">
      <c r="B9" s="211" t="s">
        <v>285</v>
      </c>
      <c r="C9" s="303" t="s">
        <v>284</v>
      </c>
      <c r="D9" s="304"/>
      <c r="E9" s="304"/>
      <c r="F9" s="304"/>
      <c r="G9" s="304"/>
      <c r="H9" s="304"/>
      <c r="I9" s="304"/>
      <c r="J9" s="304"/>
      <c r="K9" s="304"/>
      <c r="L9" s="304"/>
      <c r="M9" s="304"/>
      <c r="N9" s="304"/>
      <c r="O9" s="304"/>
      <c r="P9" s="304"/>
      <c r="Q9" s="304"/>
      <c r="R9" s="304"/>
      <c r="S9" s="304"/>
      <c r="T9" s="304"/>
      <c r="U9" s="304"/>
      <c r="V9" s="212" t="s">
        <v>285</v>
      </c>
      <c r="W9" s="486" t="s">
        <v>339</v>
      </c>
      <c r="X9" s="486"/>
      <c r="Y9" s="486"/>
      <c r="Z9" s="486"/>
      <c r="AA9" s="486"/>
      <c r="AB9" s="486"/>
      <c r="AC9" s="486"/>
      <c r="AD9" s="486"/>
      <c r="AE9" s="486"/>
      <c r="AF9" s="486"/>
      <c r="AG9" s="486"/>
      <c r="AH9" s="486"/>
      <c r="AI9" s="486"/>
      <c r="AJ9" s="486"/>
      <c r="AK9" s="486"/>
      <c r="AL9" s="486"/>
      <c r="AM9" s="486"/>
      <c r="AN9" s="486"/>
      <c r="AO9" s="486"/>
      <c r="AP9" s="486"/>
      <c r="AQ9" s="486"/>
      <c r="AR9" s="486"/>
      <c r="AS9" s="486"/>
    </row>
    <row r="10" spans="1:45" ht="13.5" customHeight="1" x14ac:dyDescent="0.25">
      <c r="A10" s="198"/>
      <c r="B10" s="211" t="s">
        <v>285</v>
      </c>
      <c r="C10" s="305" t="s">
        <v>340</v>
      </c>
      <c r="D10" s="305"/>
      <c r="E10" s="305"/>
      <c r="F10" s="305"/>
      <c r="G10" s="305"/>
      <c r="H10" s="305"/>
      <c r="I10" s="305"/>
      <c r="J10" s="305"/>
      <c r="K10" s="305"/>
      <c r="L10" s="305"/>
      <c r="M10" s="305"/>
      <c r="N10" s="305"/>
      <c r="O10" s="305"/>
      <c r="P10" s="305"/>
      <c r="Q10" s="305"/>
      <c r="R10" s="306"/>
      <c r="S10" s="306"/>
      <c r="T10" s="306"/>
      <c r="U10" s="306"/>
      <c r="V10" s="211" t="s">
        <v>285</v>
      </c>
      <c r="W10" s="305" t="s">
        <v>341</v>
      </c>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row>
    <row r="11" spans="1:45" ht="13.5" customHeight="1" thickBot="1" x14ac:dyDescent="0.3">
      <c r="B11" s="211" t="s">
        <v>285</v>
      </c>
      <c r="C11" s="305" t="s">
        <v>342</v>
      </c>
      <c r="D11" s="305"/>
      <c r="E11" s="305"/>
      <c r="F11" s="305"/>
      <c r="G11" s="305"/>
      <c r="H11" s="305"/>
      <c r="I11" s="305"/>
      <c r="J11" s="305"/>
      <c r="K11" s="305"/>
      <c r="L11" s="305"/>
      <c r="M11" s="305"/>
      <c r="N11" s="305"/>
      <c r="O11" s="305"/>
      <c r="P11" s="305"/>
      <c r="Q11" s="305"/>
      <c r="R11" s="306"/>
      <c r="S11" s="306"/>
      <c r="T11" s="306"/>
      <c r="U11" s="306"/>
      <c r="V11" s="211" t="s">
        <v>285</v>
      </c>
      <c r="W11" s="305" t="s">
        <v>343</v>
      </c>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row>
    <row r="12" spans="1:45" ht="13.5" thickBot="1" x14ac:dyDescent="0.25">
      <c r="B12" s="472" t="s">
        <v>256</v>
      </c>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4"/>
    </row>
    <row r="13" spans="1:45" ht="13.5" x14ac:dyDescent="0.25">
      <c r="B13" s="43" t="s">
        <v>53</v>
      </c>
      <c r="C13" s="43"/>
      <c r="D13" s="43"/>
      <c r="E13" s="43"/>
      <c r="F13" s="462" t="str">
        <f>IF(Date_Trip="","",Date_Trip)</f>
        <v/>
      </c>
      <c r="G13" s="462"/>
      <c r="H13" s="462"/>
      <c r="I13" s="462"/>
      <c r="J13" s="462"/>
      <c r="K13" s="213"/>
      <c r="L13" s="43" t="s">
        <v>57</v>
      </c>
      <c r="M13" s="213"/>
      <c r="O13" s="43"/>
      <c r="P13" s="43"/>
      <c r="Q13" s="462" t="str">
        <f>IF(Date_submitted="","",Date_submitted)</f>
        <v/>
      </c>
      <c r="R13" s="462"/>
      <c r="S13" s="462"/>
      <c r="T13" s="462"/>
      <c r="U13" s="466"/>
      <c r="V13" s="214"/>
      <c r="W13" s="200" t="s">
        <v>58</v>
      </c>
      <c r="X13" s="214"/>
      <c r="Y13" s="214"/>
      <c r="AA13" s="200"/>
      <c r="AB13" s="467" t="str">
        <f>IF(Grade__class_or_group_participating="","",Grade__class_or_group_participating)</f>
        <v/>
      </c>
      <c r="AC13" s="467"/>
      <c r="AD13" s="467"/>
      <c r="AE13" s="467"/>
      <c r="AF13" s="467"/>
      <c r="AG13" s="467"/>
      <c r="AH13" s="467"/>
      <c r="AI13" s="467"/>
      <c r="AJ13" s="467"/>
      <c r="AK13" s="468"/>
      <c r="AL13" s="217" t="s">
        <v>60</v>
      </c>
      <c r="AM13" s="218"/>
      <c r="AN13" s="218"/>
      <c r="AO13" s="218"/>
      <c r="AP13" s="218"/>
      <c r="AQ13" s="218"/>
      <c r="AR13" s="218"/>
      <c r="AS13" s="219"/>
    </row>
    <row r="14" spans="1:45" ht="13.5" x14ac:dyDescent="0.25">
      <c r="B14" s="43" t="s">
        <v>54</v>
      </c>
      <c r="C14" s="43"/>
      <c r="D14" s="43"/>
      <c r="E14" s="460" t="str">
        <f>IF(school="","",school)</f>
        <v/>
      </c>
      <c r="F14" s="460"/>
      <c r="G14" s="460"/>
      <c r="H14" s="460"/>
      <c r="I14" s="460"/>
      <c r="J14" s="460"/>
      <c r="K14" s="201" t="s">
        <v>95</v>
      </c>
      <c r="L14" s="199"/>
      <c r="M14" s="215"/>
      <c r="N14" s="199"/>
      <c r="O14" s="201"/>
      <c r="P14" s="201"/>
      <c r="Q14" s="201"/>
      <c r="R14" s="461" t="str">
        <f>IF(Number_of_Students="","",Number_of_Students)</f>
        <v/>
      </c>
      <c r="S14" s="461"/>
      <c r="T14" s="461"/>
      <c r="U14" s="43" t="s">
        <v>94</v>
      </c>
      <c r="V14" s="216"/>
      <c r="W14" s="199"/>
      <c r="X14" s="216"/>
      <c r="Y14" s="216"/>
      <c r="Z14" s="199"/>
      <c r="AA14" s="456" t="str">
        <f>IF(Number_of_chaperones_needed="","",Number_of_chaperones_needed)</f>
        <v/>
      </c>
      <c r="AB14" s="456"/>
      <c r="AC14" s="199" t="s">
        <v>324</v>
      </c>
      <c r="AD14" s="216"/>
      <c r="AE14" s="216"/>
      <c r="AF14" s="199"/>
      <c r="AG14" s="216"/>
      <c r="AH14" s="462" t="str">
        <f>IF(Date_of_Return="","",Date_of_Return)</f>
        <v/>
      </c>
      <c r="AI14" s="462"/>
      <c r="AJ14" s="462"/>
      <c r="AK14" s="463"/>
      <c r="AL14" s="28" t="s">
        <v>93</v>
      </c>
      <c r="AM14" s="29"/>
      <c r="AN14" s="29"/>
      <c r="AO14" s="29"/>
      <c r="AP14" s="29"/>
      <c r="AQ14" s="29"/>
      <c r="AR14" s="29"/>
      <c r="AS14" s="30"/>
    </row>
    <row r="15" spans="1:45" ht="13.5" x14ac:dyDescent="0.25">
      <c r="B15" s="200" t="s">
        <v>97</v>
      </c>
      <c r="C15" s="200"/>
      <c r="D15" s="200"/>
      <c r="E15" s="200"/>
      <c r="F15" s="200"/>
      <c r="G15" s="200"/>
      <c r="H15" s="200"/>
      <c r="I15" s="442" t="str">
        <f>IF(Staff_in_charge="","",Staff_in_charge)</f>
        <v/>
      </c>
      <c r="J15" s="442"/>
      <c r="K15" s="442"/>
      <c r="L15" s="442"/>
      <c r="M15" s="442"/>
      <c r="N15" s="442"/>
      <c r="O15" s="442"/>
      <c r="P15" s="442"/>
      <c r="Q15" s="200" t="s">
        <v>289</v>
      </c>
      <c r="R15" s="216"/>
      <c r="S15" s="216"/>
      <c r="T15" s="216"/>
      <c r="U15" s="216"/>
      <c r="V15" s="216"/>
      <c r="W15" s="456" t="str">
        <f>IF(Number_of_Buses="","",Number_of_Buses)</f>
        <v/>
      </c>
      <c r="X15" s="456"/>
      <c r="Y15" s="216"/>
      <c r="Z15" s="200" t="s">
        <v>70</v>
      </c>
      <c r="AA15" s="200"/>
      <c r="AB15" s="200"/>
      <c r="AC15" s="200"/>
      <c r="AD15" s="200"/>
      <c r="AE15" s="460" t="str">
        <f>IF(Cell___for_person_in_charge="","",Cell___for_person_in_charge)</f>
        <v/>
      </c>
      <c r="AF15" s="460"/>
      <c r="AG15" s="460"/>
      <c r="AH15" s="460"/>
      <c r="AI15" s="460"/>
      <c r="AJ15" s="460"/>
      <c r="AK15" s="460"/>
      <c r="AL15" s="28" t="s">
        <v>68</v>
      </c>
      <c r="AM15" s="29"/>
      <c r="AN15" s="29"/>
      <c r="AO15" s="29"/>
      <c r="AP15" s="29"/>
      <c r="AQ15" s="29"/>
      <c r="AR15" s="29"/>
      <c r="AS15" s="30"/>
    </row>
    <row r="16" spans="1:45" ht="14.25" thickBot="1" x14ac:dyDescent="0.3">
      <c r="B16" s="43" t="s">
        <v>56</v>
      </c>
      <c r="C16" s="43"/>
      <c r="D16" s="43"/>
      <c r="E16" s="43"/>
      <c r="F16" s="43"/>
      <c r="G16" s="43"/>
      <c r="H16" s="442" t="str">
        <f>IF(Educational_objective="","",Educational_objective)</f>
        <v/>
      </c>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31" t="s">
        <v>69</v>
      </c>
      <c r="AM16" s="32"/>
      <c r="AN16" s="32"/>
      <c r="AO16" s="32"/>
      <c r="AP16" s="32"/>
      <c r="AQ16" s="32"/>
      <c r="AR16" s="32"/>
      <c r="AS16" s="33"/>
    </row>
    <row r="17" spans="2:45" x14ac:dyDescent="0.2">
      <c r="B17" s="446" t="s">
        <v>293</v>
      </c>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c r="AQ17" s="446"/>
      <c r="AR17" s="446"/>
      <c r="AS17" s="446"/>
    </row>
    <row r="18" spans="2:45" s="199" customFormat="1" ht="13.5" x14ac:dyDescent="0.25">
      <c r="B18" s="292" t="s">
        <v>89</v>
      </c>
      <c r="C18" s="293"/>
      <c r="D18" s="293"/>
      <c r="E18" s="293"/>
      <c r="F18" s="293"/>
      <c r="G18" s="447" t="str">
        <f>IF(Destination="","",Destination)</f>
        <v/>
      </c>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8" t="s">
        <v>78</v>
      </c>
      <c r="AJ18" s="448"/>
      <c r="AK18" s="448"/>
      <c r="AL18" s="477" t="str">
        <f>IF(Phone="","",Phone)</f>
        <v/>
      </c>
      <c r="AM18" s="477"/>
      <c r="AN18" s="477"/>
      <c r="AO18" s="477"/>
      <c r="AP18" s="477"/>
      <c r="AQ18" s="477"/>
      <c r="AR18" s="477"/>
      <c r="AS18" s="477"/>
    </row>
    <row r="19" spans="2:45" s="199" customFormat="1" ht="13.5" x14ac:dyDescent="0.25">
      <c r="B19" s="43"/>
      <c r="C19" s="43"/>
      <c r="D19" s="43" t="s">
        <v>55</v>
      </c>
      <c r="E19" s="43"/>
      <c r="F19" s="43"/>
      <c r="G19" s="202"/>
      <c r="H19" s="442" t="str">
        <f>IF(Address__including_city_AND_ZIP_CODE="","",Address__including_city_AND_ZIP_CODE)</f>
        <v/>
      </c>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row>
    <row r="20" spans="2:45" s="199" customFormat="1" ht="13.5" x14ac:dyDescent="0.25">
      <c r="B20" s="43"/>
      <c r="C20" s="202"/>
      <c r="D20" s="202" t="s">
        <v>92</v>
      </c>
      <c r="E20" s="202"/>
      <c r="F20" s="202"/>
      <c r="G20" s="202"/>
      <c r="H20" s="202"/>
      <c r="I20" s="202"/>
      <c r="J20" s="202"/>
      <c r="K20" s="202"/>
      <c r="L20" s="202"/>
      <c r="M20" s="202"/>
      <c r="N20" s="202"/>
      <c r="O20" s="202"/>
      <c r="P20" s="202"/>
      <c r="Q20" s="202"/>
      <c r="R20" s="444" t="str">
        <f>IF(TIME_bus_to_arrive_at_school="","",TIME_bus_to_arrive_at_school)</f>
        <v/>
      </c>
      <c r="S20" s="444"/>
      <c r="T20" s="444"/>
      <c r="U20" s="444"/>
      <c r="V20" s="444"/>
      <c r="W20" s="43"/>
      <c r="X20" s="43"/>
      <c r="Y20" s="202" t="s">
        <v>90</v>
      </c>
      <c r="Z20" s="202"/>
      <c r="AA20" s="202"/>
      <c r="AB20" s="202"/>
      <c r="AC20" s="202"/>
      <c r="AD20" s="202"/>
      <c r="AE20" s="202"/>
      <c r="AF20" s="202"/>
      <c r="AG20" s="202"/>
      <c r="AH20" s="202"/>
      <c r="AI20" s="202"/>
      <c r="AJ20" s="43"/>
      <c r="AK20" s="43"/>
      <c r="AL20" s="444" t="str">
        <f>IF(TIME_trip_will_depart__final__destination="","",TIME_trip_will_depart__final__destination)</f>
        <v/>
      </c>
      <c r="AM20" s="444"/>
      <c r="AN20" s="444"/>
      <c r="AO20" s="444"/>
      <c r="AP20" s="444"/>
      <c r="AQ20" s="203"/>
      <c r="AR20" s="202"/>
      <c r="AS20" s="202"/>
    </row>
    <row r="21" spans="2:45" s="199" customFormat="1" ht="13.5" x14ac:dyDescent="0.25">
      <c r="B21" s="43"/>
      <c r="C21" s="202"/>
      <c r="D21" s="202" t="s">
        <v>91</v>
      </c>
      <c r="E21" s="202"/>
      <c r="F21" s="202"/>
      <c r="G21" s="202"/>
      <c r="H21" s="202"/>
      <c r="I21" s="202"/>
      <c r="J21" s="202"/>
      <c r="K21" s="202"/>
      <c r="L21" s="202"/>
      <c r="M21" s="202"/>
      <c r="N21" s="202"/>
      <c r="O21" s="202"/>
      <c r="P21" s="202"/>
      <c r="Q21" s="202"/>
      <c r="R21" s="444" t="str">
        <f>IF(Time_leaving_school="","",Time_leaving_school)</f>
        <v/>
      </c>
      <c r="S21" s="444"/>
      <c r="T21" s="444"/>
      <c r="U21" s="444"/>
      <c r="V21" s="444"/>
      <c r="W21" s="43"/>
      <c r="X21" s="43"/>
      <c r="Y21" s="202" t="s">
        <v>59</v>
      </c>
      <c r="Z21" s="202"/>
      <c r="AA21" s="202"/>
      <c r="AB21" s="202"/>
      <c r="AC21" s="202"/>
      <c r="AD21" s="202"/>
      <c r="AE21" s="202"/>
      <c r="AF21" s="202"/>
      <c r="AG21" s="202"/>
      <c r="AH21" s="202"/>
      <c r="AI21" s="202"/>
      <c r="AJ21" s="43"/>
      <c r="AK21" s="43"/>
      <c r="AL21" s="444" t="str">
        <f>IF(TIME_trip_will_return_to_school="","",TIME_trip_will_return_to_school)</f>
        <v/>
      </c>
      <c r="AM21" s="444"/>
      <c r="AN21" s="444"/>
      <c r="AO21" s="444"/>
      <c r="AP21" s="444"/>
      <c r="AQ21" s="203"/>
      <c r="AR21" s="202"/>
      <c r="AS21" s="202"/>
    </row>
    <row r="22" spans="2:45" s="199" customFormat="1" ht="13.5" x14ac:dyDescent="0.25">
      <c r="B22" s="43"/>
      <c r="C22" s="202"/>
      <c r="D22" s="200" t="s">
        <v>96</v>
      </c>
      <c r="E22" s="200"/>
      <c r="F22" s="200"/>
      <c r="G22" s="200"/>
      <c r="H22" s="200"/>
      <c r="I22" s="200"/>
      <c r="J22" s="200"/>
      <c r="K22" s="200"/>
      <c r="L22" s="200"/>
      <c r="M22" s="200"/>
      <c r="N22" s="200"/>
      <c r="O22" s="200"/>
      <c r="P22" s="200"/>
      <c r="Q22" s="200"/>
      <c r="R22" s="470" t="str">
        <f>IF(TIME_scheduled_to_arrive_at__first__destination="","",TIME_scheduled_to_arrive_at__first__destination)</f>
        <v/>
      </c>
      <c r="S22" s="470"/>
      <c r="T22" s="470"/>
      <c r="U22" s="470"/>
      <c r="V22" s="470"/>
      <c r="W22" s="203"/>
      <c r="X22" s="203"/>
      <c r="Y22" s="203" t="s">
        <v>283</v>
      </c>
      <c r="Z22" s="203"/>
      <c r="AA22" s="203"/>
      <c r="AB22" s="203"/>
      <c r="AC22" s="476" t="str">
        <f>IF(Meal_Stop?="","",Meal_Stop?)</f>
        <v/>
      </c>
      <c r="AD22" s="476"/>
      <c r="AE22" s="476"/>
      <c r="AF22" s="200"/>
      <c r="AG22" s="200" t="s">
        <v>298</v>
      </c>
      <c r="AH22" s="203"/>
      <c r="AI22" s="203"/>
      <c r="AJ22" s="203"/>
      <c r="AK22" s="200"/>
      <c r="AL22" s="465" t="str">
        <f>IF(Overnight_trip?="","",Overnight_trip?)</f>
        <v/>
      </c>
      <c r="AM22" s="465"/>
      <c r="AN22" s="465"/>
      <c r="AO22" s="465"/>
      <c r="AP22" s="465"/>
      <c r="AQ22" s="202"/>
      <c r="AR22" s="202"/>
      <c r="AS22" s="202"/>
    </row>
    <row r="23" spans="2:45" s="199" customFormat="1" ht="2.25" customHeight="1" x14ac:dyDescent="0.25">
      <c r="B23" s="204"/>
      <c r="C23" s="205"/>
      <c r="D23" s="206"/>
      <c r="E23" s="206"/>
      <c r="F23" s="206"/>
      <c r="G23" s="206"/>
      <c r="H23" s="206"/>
      <c r="I23" s="206"/>
      <c r="J23" s="206"/>
      <c r="K23" s="206"/>
      <c r="L23" s="206"/>
      <c r="M23" s="206"/>
      <c r="N23" s="206"/>
      <c r="O23" s="206"/>
      <c r="P23" s="206"/>
      <c r="Q23" s="206"/>
      <c r="R23" s="207"/>
      <c r="S23" s="207"/>
      <c r="T23" s="207"/>
      <c r="U23" s="207"/>
      <c r="V23" s="207"/>
      <c r="W23" s="205"/>
      <c r="X23" s="205"/>
      <c r="Y23" s="205"/>
      <c r="Z23" s="205"/>
      <c r="AA23" s="205"/>
      <c r="AB23" s="205"/>
      <c r="AC23" s="205"/>
      <c r="AD23" s="205"/>
      <c r="AE23" s="205"/>
      <c r="AF23" s="205"/>
      <c r="AG23" s="205"/>
      <c r="AH23" s="205"/>
      <c r="AI23" s="205"/>
      <c r="AJ23" s="205"/>
      <c r="AK23" s="205"/>
      <c r="AL23" s="205"/>
      <c r="AM23" s="205"/>
      <c r="AN23" s="205"/>
      <c r="AO23" s="204"/>
      <c r="AP23" s="204"/>
      <c r="AQ23" s="205"/>
      <c r="AR23" s="205"/>
      <c r="AS23" s="205"/>
    </row>
    <row r="24" spans="2:45" s="208" customFormat="1" ht="13.5" x14ac:dyDescent="0.2">
      <c r="B24" s="294" t="s">
        <v>288</v>
      </c>
      <c r="C24" s="294"/>
      <c r="D24" s="294"/>
      <c r="E24" s="294"/>
      <c r="F24" s="294"/>
      <c r="G24" s="294"/>
      <c r="H24" s="295"/>
      <c r="I24" s="295"/>
      <c r="J24" s="295"/>
      <c r="K24" s="295"/>
      <c r="L24" s="469" t="str">
        <f>IF(Destination___2="","",Destination___2)</f>
        <v/>
      </c>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50" t="s">
        <v>78</v>
      </c>
      <c r="AJ24" s="450"/>
      <c r="AK24" s="450"/>
      <c r="AL24" s="451" t="str">
        <f>IF(Phone_of_Destination_2="","",Phone_of_Destination_2)</f>
        <v/>
      </c>
      <c r="AM24" s="451"/>
      <c r="AN24" s="451"/>
      <c r="AO24" s="451"/>
      <c r="AP24" s="451"/>
      <c r="AQ24" s="451"/>
      <c r="AR24" s="451"/>
      <c r="AS24" s="451"/>
    </row>
    <row r="25" spans="2:45" s="199" customFormat="1" ht="13.5" x14ac:dyDescent="0.25">
      <c r="B25" s="43"/>
      <c r="C25" s="43"/>
      <c r="D25" s="43" t="s">
        <v>55</v>
      </c>
      <c r="E25" s="43"/>
      <c r="F25" s="43"/>
      <c r="G25" s="43"/>
      <c r="H25" s="442" t="str">
        <f>IF(Address_of_Destination_2="","",Address_of_Destination_2)</f>
        <v/>
      </c>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row>
    <row r="26" spans="2:45" s="199" customFormat="1" ht="13.5" x14ac:dyDescent="0.25">
      <c r="B26" s="43"/>
      <c r="C26" s="202"/>
      <c r="D26" s="202" t="s">
        <v>108</v>
      </c>
      <c r="E26" s="202"/>
      <c r="F26" s="202"/>
      <c r="G26" s="202"/>
      <c r="H26" s="202"/>
      <c r="I26" s="202"/>
      <c r="J26" s="202"/>
      <c r="K26" s="202"/>
      <c r="L26" s="202"/>
      <c r="M26" s="443" t="str">
        <f>IF(Approx._time_bus_will_leave_destination__1="","",Approx._time_bus_will_leave_destination__1)</f>
        <v/>
      </c>
      <c r="N26" s="443"/>
      <c r="O26" s="443"/>
      <c r="P26" s="443"/>
      <c r="Q26" s="443"/>
      <c r="R26" s="202" t="s">
        <v>109</v>
      </c>
      <c r="U26" s="43"/>
      <c r="V26" s="43"/>
      <c r="X26" s="202"/>
      <c r="Y26" s="202"/>
      <c r="Z26" s="202"/>
      <c r="AA26" s="443" t="str">
        <f>IF(Approx._time_bus_will_arrive_at_destination__2="","",Approx._time_bus_will_arrive_at_destination__2)</f>
        <v/>
      </c>
      <c r="AB26" s="443"/>
      <c r="AC26" s="443"/>
      <c r="AD26" s="443"/>
      <c r="AE26" s="443"/>
      <c r="AF26" s="202" t="s">
        <v>110</v>
      </c>
      <c r="AI26" s="43"/>
      <c r="AJ26" s="43"/>
      <c r="AL26" s="202"/>
      <c r="AM26" s="202"/>
      <c r="AN26" s="202"/>
      <c r="AO26" s="443" t="str">
        <f>IF(Approx._time_bus_will_leave_destination__2="","",Approx._time_bus_will_leave_destination__2)</f>
        <v/>
      </c>
      <c r="AP26" s="443"/>
      <c r="AQ26" s="443"/>
      <c r="AR26" s="443"/>
      <c r="AS26" s="443"/>
    </row>
    <row r="27" spans="2:45" s="199" customFormat="1" ht="3" customHeight="1" x14ac:dyDescent="0.25">
      <c r="B27" s="43"/>
      <c r="C27" s="202"/>
      <c r="D27" s="202"/>
      <c r="E27" s="202"/>
      <c r="F27" s="202"/>
      <c r="G27" s="202"/>
      <c r="H27" s="202"/>
      <c r="I27" s="202"/>
      <c r="J27" s="202"/>
      <c r="K27" s="202"/>
      <c r="L27" s="202"/>
      <c r="M27" s="229"/>
      <c r="N27" s="229"/>
      <c r="O27" s="229"/>
      <c r="P27" s="229"/>
      <c r="Q27" s="229"/>
      <c r="R27" s="202"/>
      <c r="U27" s="43"/>
      <c r="V27" s="43"/>
      <c r="X27" s="202"/>
      <c r="Y27" s="202"/>
      <c r="Z27" s="202"/>
      <c r="AA27" s="229"/>
      <c r="AB27" s="229"/>
      <c r="AC27" s="229"/>
      <c r="AD27" s="229"/>
      <c r="AE27" s="229"/>
      <c r="AF27" s="202"/>
      <c r="AI27" s="43"/>
      <c r="AJ27" s="43"/>
      <c r="AL27" s="202"/>
      <c r="AM27" s="202"/>
      <c r="AN27" s="202"/>
      <c r="AO27" s="229"/>
      <c r="AP27" s="229"/>
      <c r="AQ27" s="229"/>
      <c r="AR27" s="229"/>
      <c r="AS27" s="229"/>
    </row>
    <row r="28" spans="2:45" s="199" customFormat="1" ht="13.5" customHeight="1" x14ac:dyDescent="0.25">
      <c r="B28" s="464" t="s">
        <v>299</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row>
    <row r="29" spans="2:45" s="199" customFormat="1" ht="13.5" x14ac:dyDescent="0.25">
      <c r="B29" s="230" t="s">
        <v>300</v>
      </c>
      <c r="C29" s="230"/>
      <c r="D29" s="230"/>
      <c r="E29" s="230"/>
      <c r="F29" s="230"/>
      <c r="G29" s="231"/>
      <c r="H29" s="232"/>
      <c r="I29" s="232"/>
      <c r="J29" s="232"/>
      <c r="K29" s="232"/>
      <c r="L29" s="232"/>
      <c r="M29" s="449" t="str">
        <f>IF(Destination___3="","",Destination___3)</f>
        <v/>
      </c>
      <c r="N29" s="449"/>
      <c r="O29" s="449"/>
      <c r="P29" s="449"/>
      <c r="Q29" s="449"/>
      <c r="R29" s="449"/>
      <c r="S29" s="449"/>
      <c r="T29" s="449"/>
      <c r="U29" s="449"/>
      <c r="V29" s="449"/>
      <c r="W29" s="449"/>
      <c r="X29" s="449"/>
      <c r="Y29" s="449"/>
      <c r="Z29" s="449"/>
      <c r="AA29" s="449"/>
      <c r="AB29" s="449"/>
      <c r="AC29" s="449"/>
      <c r="AD29" s="449"/>
      <c r="AE29" s="449"/>
      <c r="AF29" s="449"/>
      <c r="AG29" s="449"/>
      <c r="AH29" s="449"/>
      <c r="AI29" s="459" t="s">
        <v>78</v>
      </c>
      <c r="AJ29" s="459"/>
      <c r="AK29" s="459"/>
      <c r="AL29" s="478" t="str">
        <f>IF(Phone_of_Destination_3="","",Phone_of_Destination_3)</f>
        <v/>
      </c>
      <c r="AM29" s="478"/>
      <c r="AN29" s="478"/>
      <c r="AO29" s="478"/>
      <c r="AP29" s="478"/>
      <c r="AQ29" s="478"/>
      <c r="AR29" s="478"/>
      <c r="AS29" s="478"/>
    </row>
    <row r="30" spans="2:45" s="199" customFormat="1" ht="13.5" x14ac:dyDescent="0.25">
      <c r="B30" s="43"/>
      <c r="C30" s="43"/>
      <c r="D30" s="43" t="s">
        <v>55</v>
      </c>
      <c r="E30" s="43"/>
      <c r="F30" s="43"/>
      <c r="G30" s="202"/>
      <c r="H30" s="442" t="str">
        <f>IF(Address_of_Destination_3="","",Address_of_Destination_3)</f>
        <v/>
      </c>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row>
    <row r="31" spans="2:45" s="199" customFormat="1" ht="13.5" x14ac:dyDescent="0.25">
      <c r="B31" s="43"/>
      <c r="C31" s="202"/>
      <c r="D31" s="202" t="s">
        <v>110</v>
      </c>
      <c r="E31" s="202"/>
      <c r="F31" s="202"/>
      <c r="G31" s="202"/>
      <c r="H31" s="202"/>
      <c r="I31" s="202"/>
      <c r="J31" s="202"/>
      <c r="K31" s="202"/>
      <c r="L31" s="202"/>
      <c r="M31" s="444" t="str">
        <f>IF(Approx._time_bus_will_leave_destination__2="","",Approx._time_bus_will_leave_destination__2)</f>
        <v/>
      </c>
      <c r="N31" s="444"/>
      <c r="O31" s="444"/>
      <c r="P31" s="444"/>
      <c r="Q31" s="444"/>
      <c r="R31" s="202" t="s">
        <v>111</v>
      </c>
      <c r="U31" s="43"/>
      <c r="V31" s="43"/>
      <c r="X31" s="202"/>
      <c r="Y31" s="202"/>
      <c r="Z31" s="202"/>
      <c r="AA31" s="444" t="str">
        <f>IF(Approx._time_bus_will_arrive_at_destination__3="","",Approx._time_bus_will_arrive_at_destination__3)</f>
        <v/>
      </c>
      <c r="AB31" s="444"/>
      <c r="AC31" s="444"/>
      <c r="AD31" s="444"/>
      <c r="AE31" s="444"/>
      <c r="AF31" s="202" t="s">
        <v>112</v>
      </c>
      <c r="AI31" s="43"/>
      <c r="AJ31" s="43"/>
      <c r="AL31" s="202"/>
      <c r="AM31" s="202"/>
      <c r="AN31" s="202"/>
      <c r="AO31" s="444" t="str">
        <f>IF(Approx._time_bus_will_leave_destination__3="","",Approx._time_bus_will_leave_destination__3)</f>
        <v/>
      </c>
      <c r="AP31" s="444"/>
      <c r="AQ31" s="444"/>
      <c r="AR31" s="444"/>
      <c r="AS31" s="444"/>
    </row>
    <row r="32" spans="2:45" s="199" customFormat="1" ht="2.25" customHeight="1" x14ac:dyDescent="0.25">
      <c r="B32" s="204"/>
      <c r="C32" s="205"/>
      <c r="D32" s="205"/>
      <c r="E32" s="205"/>
      <c r="F32" s="205"/>
      <c r="G32" s="205"/>
      <c r="H32" s="203"/>
      <c r="I32" s="203"/>
      <c r="J32" s="203"/>
      <c r="K32" s="203"/>
      <c r="L32" s="203"/>
      <c r="M32" s="205"/>
      <c r="N32" s="205"/>
      <c r="O32" s="205"/>
      <c r="P32" s="205"/>
      <c r="Q32" s="205"/>
      <c r="R32" s="207"/>
      <c r="S32" s="207"/>
      <c r="T32" s="207"/>
      <c r="U32" s="207"/>
      <c r="V32" s="207"/>
      <c r="W32" s="204"/>
      <c r="X32" s="204"/>
      <c r="Y32" s="205"/>
      <c r="Z32" s="205"/>
      <c r="AA32" s="205"/>
      <c r="AB32" s="205"/>
      <c r="AC32" s="205"/>
      <c r="AD32" s="205"/>
      <c r="AE32" s="205"/>
      <c r="AF32" s="205"/>
      <c r="AG32" s="205"/>
      <c r="AH32" s="205"/>
      <c r="AI32" s="205"/>
      <c r="AJ32" s="204"/>
      <c r="AK32" s="204"/>
      <c r="AL32" s="207"/>
      <c r="AM32" s="207"/>
      <c r="AN32" s="207"/>
      <c r="AO32" s="207"/>
      <c r="AP32" s="207"/>
      <c r="AQ32" s="205"/>
      <c r="AR32" s="205"/>
      <c r="AS32" s="205"/>
    </row>
    <row r="33" spans="2:45" s="199" customFormat="1" ht="13.5" x14ac:dyDescent="0.25">
      <c r="B33" s="233" t="s">
        <v>301</v>
      </c>
      <c r="C33" s="233"/>
      <c r="D33" s="233"/>
      <c r="E33" s="233"/>
      <c r="F33" s="233"/>
      <c r="G33" s="234"/>
      <c r="H33" s="232"/>
      <c r="I33" s="232"/>
      <c r="J33" s="232"/>
      <c r="K33" s="232"/>
      <c r="L33" s="232"/>
      <c r="M33" s="449" t="str">
        <f>IF(Destination___4="","",Destination___4)</f>
        <v/>
      </c>
      <c r="N33" s="449"/>
      <c r="O33" s="449"/>
      <c r="P33" s="449"/>
      <c r="Q33" s="449"/>
      <c r="R33" s="449"/>
      <c r="S33" s="449"/>
      <c r="T33" s="449"/>
      <c r="U33" s="449"/>
      <c r="V33" s="449"/>
      <c r="W33" s="449"/>
      <c r="X33" s="449"/>
      <c r="Y33" s="449"/>
      <c r="Z33" s="449"/>
      <c r="AA33" s="449"/>
      <c r="AB33" s="449"/>
      <c r="AC33" s="449"/>
      <c r="AD33" s="449"/>
      <c r="AE33" s="449"/>
      <c r="AF33" s="449"/>
      <c r="AG33" s="449"/>
      <c r="AH33" s="449"/>
      <c r="AI33" s="459" t="s">
        <v>78</v>
      </c>
      <c r="AJ33" s="459"/>
      <c r="AK33" s="459"/>
      <c r="AL33" s="445" t="str">
        <f>IF(Phone_of_Destination_4="","",Phone_of_Destination_4)</f>
        <v/>
      </c>
      <c r="AM33" s="445"/>
      <c r="AN33" s="445"/>
      <c r="AO33" s="445"/>
      <c r="AP33" s="445"/>
      <c r="AQ33" s="445"/>
      <c r="AR33" s="445"/>
      <c r="AS33" s="445"/>
    </row>
    <row r="34" spans="2:45" s="199" customFormat="1" ht="13.5" x14ac:dyDescent="0.25">
      <c r="B34" s="43"/>
      <c r="C34" s="43"/>
      <c r="D34" s="43" t="s">
        <v>55</v>
      </c>
      <c r="E34" s="43"/>
      <c r="F34" s="43"/>
      <c r="G34" s="202"/>
      <c r="H34" s="442" t="str">
        <f>IF(Address_of_Destination_4="","",Address_of_Destination_4)</f>
        <v/>
      </c>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row>
    <row r="35" spans="2:45" s="199" customFormat="1" ht="13.5" x14ac:dyDescent="0.25">
      <c r="B35" s="43"/>
      <c r="C35" s="202"/>
      <c r="D35" s="202" t="s">
        <v>112</v>
      </c>
      <c r="E35" s="202"/>
      <c r="F35" s="202"/>
      <c r="G35" s="202"/>
      <c r="H35" s="202"/>
      <c r="I35" s="202"/>
      <c r="J35" s="202"/>
      <c r="K35" s="202"/>
      <c r="L35" s="202"/>
      <c r="M35" s="443" t="str">
        <f>IF(Approx._time_bus_will_leave_destination__3="","",Approx._time_bus_will_leave_destination__3)</f>
        <v/>
      </c>
      <c r="N35" s="443"/>
      <c r="O35" s="443"/>
      <c r="P35" s="443"/>
      <c r="Q35" s="443"/>
      <c r="R35" s="202" t="s">
        <v>113</v>
      </c>
      <c r="U35" s="43"/>
      <c r="V35" s="43"/>
      <c r="X35" s="202"/>
      <c r="Y35" s="202"/>
      <c r="Z35" s="202"/>
      <c r="AA35" s="443" t="str">
        <f>IF(Approx._time_bus_will_arrive_at_destination__4="","",Approx._time_bus_will_arrive_at_destination__4)</f>
        <v/>
      </c>
      <c r="AB35" s="443"/>
      <c r="AC35" s="443"/>
      <c r="AD35" s="443"/>
      <c r="AE35" s="443"/>
      <c r="AF35" s="202" t="s">
        <v>114</v>
      </c>
      <c r="AI35" s="43"/>
      <c r="AJ35" s="43"/>
      <c r="AL35" s="202"/>
      <c r="AM35" s="202"/>
      <c r="AN35" s="202"/>
      <c r="AO35" s="443" t="str">
        <f>IF(Approx._time_bus_will_leave_destination__4="","",Approx._time_bus_will_leave_destination__4)</f>
        <v/>
      </c>
      <c r="AP35" s="443"/>
      <c r="AQ35" s="443"/>
      <c r="AR35" s="443"/>
      <c r="AS35" s="443"/>
    </row>
    <row r="36" spans="2:45" s="199" customFormat="1" ht="2.25" customHeight="1" x14ac:dyDescent="0.25">
      <c r="B36" s="43"/>
      <c r="C36" s="202"/>
      <c r="D36" s="202"/>
      <c r="E36" s="202"/>
      <c r="F36" s="202"/>
      <c r="G36" s="202"/>
      <c r="H36" s="202"/>
      <c r="I36" s="202"/>
      <c r="J36" s="202"/>
      <c r="K36" s="202"/>
      <c r="L36" s="202"/>
      <c r="M36" s="229"/>
      <c r="N36" s="229"/>
      <c r="O36" s="229"/>
      <c r="P36" s="229"/>
      <c r="Q36" s="229"/>
      <c r="R36" s="202"/>
      <c r="U36" s="43"/>
      <c r="V36" s="43"/>
      <c r="X36" s="202"/>
      <c r="Y36" s="202"/>
      <c r="Z36" s="202"/>
      <c r="AA36" s="229"/>
      <c r="AB36" s="229"/>
      <c r="AC36" s="229"/>
      <c r="AD36" s="229"/>
      <c r="AE36" s="229"/>
      <c r="AF36" s="202"/>
      <c r="AI36" s="43"/>
      <c r="AJ36" s="43"/>
      <c r="AL36" s="202"/>
      <c r="AM36" s="202"/>
      <c r="AN36" s="202"/>
      <c r="AO36" s="229"/>
      <c r="AP36" s="229"/>
      <c r="AQ36" s="229"/>
      <c r="AR36" s="229"/>
      <c r="AS36" s="229"/>
    </row>
    <row r="37" spans="2:45" s="199" customFormat="1" ht="13.5" x14ac:dyDescent="0.25">
      <c r="B37" s="290" t="s">
        <v>61</v>
      </c>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row>
    <row r="38" spans="2:45" s="199" customFormat="1" ht="13.5" x14ac:dyDescent="0.25">
      <c r="B38" s="43"/>
      <c r="C38" s="235" t="s">
        <v>63</v>
      </c>
      <c r="D38" s="235"/>
      <c r="E38" s="235"/>
      <c r="F38" s="235"/>
      <c r="G38" s="235"/>
      <c r="H38" s="235"/>
      <c r="I38" s="235"/>
      <c r="J38" s="235"/>
      <c r="K38" s="235"/>
      <c r="L38" s="456" t="str">
        <f>IF(Luggage_compartment_needed?="","",Luggage_compartment_needed?)</f>
        <v/>
      </c>
      <c r="M38" s="456"/>
      <c r="N38" s="456"/>
      <c r="O38" s="235" t="s">
        <v>62</v>
      </c>
      <c r="P38" s="235"/>
      <c r="Q38" s="235"/>
      <c r="R38" s="235"/>
      <c r="S38" s="235"/>
      <c r="T38" s="235"/>
      <c r="U38" s="235"/>
      <c r="V38" s="235"/>
      <c r="W38" s="456" t="str">
        <f>IF(musical_instruments="","",musical_instruments)</f>
        <v/>
      </c>
      <c r="X38" s="456"/>
      <c r="Y38" s="456"/>
      <c r="Z38" s="457" t="s">
        <v>66</v>
      </c>
      <c r="AA38" s="457"/>
      <c r="AB38" s="457"/>
      <c r="AC38" s="457"/>
      <c r="AD38" s="457"/>
      <c r="AE38" s="457"/>
      <c r="AF38" s="457"/>
      <c r="AG38" s="457"/>
      <c r="AH38" s="457"/>
      <c r="AI38" s="457"/>
      <c r="AJ38" s="456" t="str">
        <f>IF(Largest_Instruments_to_be_carried="","",Largest_Instruments_to_be_carried)</f>
        <v/>
      </c>
      <c r="AK38" s="456"/>
      <c r="AL38" s="456"/>
      <c r="AM38" s="456"/>
      <c r="AN38" s="456"/>
      <c r="AO38" s="456"/>
      <c r="AP38" s="456"/>
      <c r="AQ38" s="456"/>
      <c r="AR38" s="456"/>
      <c r="AS38" s="456"/>
    </row>
    <row r="39" spans="2:45" ht="11.25" customHeight="1" x14ac:dyDescent="0.25">
      <c r="B39" s="26"/>
      <c r="C39" s="182" t="s">
        <v>64</v>
      </c>
      <c r="D39" s="182"/>
      <c r="E39" s="182"/>
      <c r="F39" s="182"/>
      <c r="G39" s="182"/>
      <c r="H39" s="182"/>
      <c r="I39" s="182"/>
      <c r="J39" s="182"/>
      <c r="K39" s="182"/>
      <c r="L39" s="440" t="str">
        <f>IF(Wheel_chair_accessible_bus_needed?="","",Wheel_chair_accessible_bus_needed?)</f>
        <v/>
      </c>
      <c r="M39" s="440"/>
      <c r="N39" s="440"/>
      <c r="O39" s="182" t="s">
        <v>67</v>
      </c>
      <c r="P39" s="182"/>
      <c r="Q39" s="182"/>
      <c r="R39" s="182"/>
      <c r="S39" s="182"/>
      <c r="T39" s="182"/>
      <c r="U39" s="182"/>
      <c r="V39" s="182"/>
      <c r="W39" s="440" t="str">
        <f>IF(Number_of_harnesses="","",Number_of_harnesses)</f>
        <v/>
      </c>
      <c r="X39" s="440"/>
      <c r="Y39" s="440"/>
      <c r="Z39" s="458" t="s">
        <v>65</v>
      </c>
      <c r="AA39" s="458"/>
      <c r="AB39" s="458"/>
      <c r="AC39" s="458"/>
      <c r="AD39" s="458"/>
      <c r="AE39" s="458"/>
      <c r="AF39" s="458"/>
      <c r="AG39" s="458"/>
      <c r="AH39" s="458"/>
      <c r="AI39" s="458"/>
      <c r="AJ39" s="440" t="str">
        <f>IF(Number_of_wheel_chairs="","",Number_of_wheel_chairs)</f>
        <v/>
      </c>
      <c r="AK39" s="440"/>
      <c r="AL39" s="440"/>
      <c r="AM39" s="440"/>
      <c r="AN39" s="440"/>
      <c r="AO39" s="440"/>
      <c r="AP39" s="440"/>
      <c r="AQ39" s="440"/>
      <c r="AR39" s="440"/>
      <c r="AS39" s="440"/>
    </row>
    <row r="40" spans="2:45" ht="11.25" customHeight="1" x14ac:dyDescent="0.25">
      <c r="B40" s="27"/>
      <c r="C40" s="183" t="s">
        <v>8</v>
      </c>
      <c r="D40" s="183"/>
      <c r="E40" s="183"/>
      <c r="F40" s="440" t="str">
        <f>IF(OTHER__transportation="","",OTHER__transportation)</f>
        <v/>
      </c>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row>
    <row r="41" spans="2:45" ht="12.75" customHeight="1" x14ac:dyDescent="0.2">
      <c r="B41" s="455" t="s">
        <v>117</v>
      </c>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row>
    <row r="42" spans="2:45" ht="10.5" customHeight="1" x14ac:dyDescent="0.2">
      <c r="B42" s="454" t="str">
        <f>IF(Any_special_comments__clarifications__or_instructions_for_transportation="","",Any_special_comments__clarifications__or_instructions_for_transportation)</f>
        <v/>
      </c>
      <c r="C42" s="454"/>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row>
    <row r="43" spans="2:45" ht="3" customHeight="1" x14ac:dyDescent="0.25">
      <c r="B43" s="452"/>
      <c r="C43" s="453"/>
      <c r="D43" s="453"/>
      <c r="E43" s="453"/>
      <c r="F43" s="453"/>
      <c r="G43" s="453"/>
      <c r="H43" s="453"/>
      <c r="I43" s="453"/>
      <c r="J43" s="453"/>
      <c r="K43" s="453"/>
      <c r="L43" s="453"/>
      <c r="M43" s="453"/>
      <c r="N43" s="453"/>
      <c r="O43" s="453"/>
      <c r="P43" s="453"/>
      <c r="Q43" s="453"/>
      <c r="R43" s="453"/>
      <c r="S43" s="453"/>
      <c r="T43" s="453"/>
      <c r="U43" s="453"/>
      <c r="V43" s="453"/>
      <c r="W43" s="18"/>
      <c r="X43" s="18"/>
      <c r="Y43" s="452"/>
      <c r="Z43" s="452"/>
      <c r="AA43" s="452"/>
      <c r="AB43" s="452"/>
      <c r="AC43" s="452"/>
      <c r="AD43" s="452"/>
      <c r="AE43" s="452"/>
      <c r="AF43" s="452"/>
      <c r="AG43" s="452"/>
      <c r="AH43" s="452"/>
      <c r="AI43" s="452"/>
      <c r="AJ43" s="452"/>
      <c r="AK43" s="452"/>
      <c r="AL43" s="452"/>
      <c r="AM43" s="452"/>
      <c r="AN43" s="452"/>
      <c r="AO43" s="452"/>
      <c r="AP43" s="452"/>
      <c r="AQ43" s="452"/>
      <c r="AR43" s="452"/>
      <c r="AS43" s="452"/>
    </row>
    <row r="44" spans="2:45" x14ac:dyDescent="0.2">
      <c r="B44" s="164" t="s">
        <v>280</v>
      </c>
      <c r="C44" s="164"/>
      <c r="D44" s="164"/>
      <c r="E44" s="164"/>
      <c r="F44" s="164"/>
      <c r="G44" s="164"/>
      <c r="AM44" s="221"/>
      <c r="AN44" s="221"/>
      <c r="AO44" s="221"/>
      <c r="AP44" s="221"/>
      <c r="AQ44" s="221"/>
      <c r="AS44" s="195" t="s">
        <v>352</v>
      </c>
    </row>
    <row r="45" spans="2:45" x14ac:dyDescent="0.2">
      <c r="B45" s="164" t="s">
        <v>281</v>
      </c>
      <c r="C45" s="164"/>
      <c r="D45" s="164"/>
      <c r="E45" s="164"/>
      <c r="F45" s="164"/>
      <c r="G45" s="164"/>
      <c r="AJ45" s="475" t="s">
        <v>282</v>
      </c>
      <c r="AK45" s="475"/>
      <c r="AL45" s="475"/>
      <c r="AM45" s="475"/>
      <c r="AN45" s="475"/>
      <c r="AO45" s="475"/>
      <c r="AP45" s="475"/>
      <c r="AQ45" s="475"/>
      <c r="AR45" s="475"/>
      <c r="AS45" s="475"/>
    </row>
  </sheetData>
  <sheetProtection formatCells="0" selectLockedCells="1" selectUnlockedCells="1"/>
  <mergeCells count="73">
    <mergeCell ref="W9:AS9"/>
    <mergeCell ref="B7:G7"/>
    <mergeCell ref="I7:U7"/>
    <mergeCell ref="AJ7:AN7"/>
    <mergeCell ref="B8:G8"/>
    <mergeCell ref="I8:U8"/>
    <mergeCell ref="AK3:AS3"/>
    <mergeCell ref="B5:AS5"/>
    <mergeCell ref="B6:H6"/>
    <mergeCell ref="I6:U6"/>
    <mergeCell ref="AJ6:AN6"/>
    <mergeCell ref="B2:AS2"/>
    <mergeCell ref="B12:AS12"/>
    <mergeCell ref="AJ45:AS45"/>
    <mergeCell ref="I15:P15"/>
    <mergeCell ref="W15:X15"/>
    <mergeCell ref="AC22:AE22"/>
    <mergeCell ref="H16:AK16"/>
    <mergeCell ref="R20:V20"/>
    <mergeCell ref="AE15:AK15"/>
    <mergeCell ref="H19:AS19"/>
    <mergeCell ref="AL18:AS18"/>
    <mergeCell ref="R21:V21"/>
    <mergeCell ref="AI29:AK29"/>
    <mergeCell ref="AL29:AS29"/>
    <mergeCell ref="H25:AS25"/>
    <mergeCell ref="M35:Q35"/>
    <mergeCell ref="F13:J13"/>
    <mergeCell ref="Q13:U13"/>
    <mergeCell ref="AB13:AK13"/>
    <mergeCell ref="L24:AH24"/>
    <mergeCell ref="R22:V22"/>
    <mergeCell ref="AI33:AK33"/>
    <mergeCell ref="E14:J14"/>
    <mergeCell ref="R14:T14"/>
    <mergeCell ref="AA14:AB14"/>
    <mergeCell ref="AH14:AK14"/>
    <mergeCell ref="B28:AS28"/>
    <mergeCell ref="AL20:AP20"/>
    <mergeCell ref="AL22:AP22"/>
    <mergeCell ref="AL21:AP21"/>
    <mergeCell ref="AA35:AE35"/>
    <mergeCell ref="AO35:AS35"/>
    <mergeCell ref="AI24:AK24"/>
    <mergeCell ref="AL24:AS24"/>
    <mergeCell ref="B43:V43"/>
    <mergeCell ref="Y43:AS43"/>
    <mergeCell ref="B42:AS42"/>
    <mergeCell ref="B41:AS41"/>
    <mergeCell ref="L38:N38"/>
    <mergeCell ref="W38:Y38"/>
    <mergeCell ref="Z38:AI38"/>
    <mergeCell ref="AJ38:AS38"/>
    <mergeCell ref="F40:AS40"/>
    <mergeCell ref="L39:N39"/>
    <mergeCell ref="AJ39:AS39"/>
    <mergeCell ref="Z39:AI39"/>
    <mergeCell ref="W39:Y39"/>
    <mergeCell ref="B1:AS1"/>
    <mergeCell ref="H34:AS34"/>
    <mergeCell ref="M26:Q26"/>
    <mergeCell ref="AA26:AE26"/>
    <mergeCell ref="AO26:AS26"/>
    <mergeCell ref="M31:Q31"/>
    <mergeCell ref="AA31:AE31"/>
    <mergeCell ref="AO31:AS31"/>
    <mergeCell ref="AL33:AS33"/>
    <mergeCell ref="H30:AS30"/>
    <mergeCell ref="B17:AS17"/>
    <mergeCell ref="G18:AH18"/>
    <mergeCell ref="AI18:AK18"/>
    <mergeCell ref="M29:AH29"/>
    <mergeCell ref="M33:AH33"/>
  </mergeCells>
  <phoneticPr fontId="3" type="noConversion"/>
  <printOptions horizontalCentered="1" verticalCentered="1"/>
  <pageMargins left="0.25" right="0.25" top="0.75" bottom="0.75" header="0.3" footer="0.3"/>
  <pageSetup orientation="portrait"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106</vt:i4>
      </vt:variant>
    </vt:vector>
  </HeadingPairs>
  <TitlesOfParts>
    <vt:vector size="112" baseType="lpstr">
      <vt:lpstr>CAT 1 PLANNING SCHEDULE</vt:lpstr>
      <vt:lpstr>CAT 1 INPUT FORM</vt:lpstr>
      <vt:lpstr>CAT 1 CHECKLIST</vt:lpstr>
      <vt:lpstr>CAT 1 APPLICATION</vt:lpstr>
      <vt:lpstr>PARENT-GUARDIAN PERMISSION</vt:lpstr>
      <vt:lpstr>TRANSPORTATION DATA &amp; ESTIMATE</vt:lpstr>
      <vt:lpstr>Address__including_city_AND_ZIP_CODE</vt:lpstr>
      <vt:lpstr>Address_of_Destination_2</vt:lpstr>
      <vt:lpstr>Address_of_Destination_3</vt:lpstr>
      <vt:lpstr>Address_of_Destination_4</vt:lpstr>
      <vt:lpstr>Address_of_hotel</vt:lpstr>
      <vt:lpstr>Air_Train_Carrier_or_Service</vt:lpstr>
      <vt:lpstr>Any_special_comments__clarifications__or_instructions_for_transportation</vt:lpstr>
      <vt:lpstr>Approx._time_bus_will_arrive_at_destination__2</vt:lpstr>
      <vt:lpstr>Approx._time_bus_will_arrive_at_destination__3</vt:lpstr>
      <vt:lpstr>Approx._time_bus_will_arrive_at_destination__4</vt:lpstr>
      <vt:lpstr>Approx._time_bus_will_leave_destination__1</vt:lpstr>
      <vt:lpstr>Approx._time_bus_will_leave_destination__2</vt:lpstr>
      <vt:lpstr>Approx._time_bus_will_leave_destination__3</vt:lpstr>
      <vt:lpstr>Approx._time_bus_will_leave_destination__4</vt:lpstr>
      <vt:lpstr>Arrive_at_destination</vt:lpstr>
      <vt:lpstr>ASB</vt:lpstr>
      <vt:lpstr>Bus_Charter</vt:lpstr>
      <vt:lpstr>Bus_to_arrive_at_school</vt:lpstr>
      <vt:lpstr>Cell___for_person_in_charge</vt:lpstr>
      <vt:lpstr>Date_by_when_chaperones_will_be_briefed</vt:lpstr>
      <vt:lpstr>Date_of_Return</vt:lpstr>
      <vt:lpstr>Date_submitted</vt:lpstr>
      <vt:lpstr>Date_Trip</vt:lpstr>
      <vt:lpstr>Depart_destination</vt:lpstr>
      <vt:lpstr>Description_of_OTHER_transportation</vt:lpstr>
      <vt:lpstr>Destination</vt:lpstr>
      <vt:lpstr>Destination___2</vt:lpstr>
      <vt:lpstr>Destination___3</vt:lpstr>
      <vt:lpstr>Destination___4</vt:lpstr>
      <vt:lpstr>Destination_phone</vt:lpstr>
      <vt:lpstr>Did_you_verify_it_is_ADA_approved?</vt:lpstr>
      <vt:lpstr>District</vt:lpstr>
      <vt:lpstr>District_is_not_providing_transportation__Explain</vt:lpstr>
      <vt:lpstr>DISTRICT_STAFF_driving_private_vehicle</vt:lpstr>
      <vt:lpstr>Donations</vt:lpstr>
      <vt:lpstr>Educational_objective</vt:lpstr>
      <vt:lpstr>Event_name</vt:lpstr>
      <vt:lpstr>Extended_itenerary</vt:lpstr>
      <vt:lpstr>Flight_or_Route_number_s</vt:lpstr>
      <vt:lpstr>Fundraisers</vt:lpstr>
      <vt:lpstr>Grade__class_or_group_participating</vt:lpstr>
      <vt:lpstr>Housing</vt:lpstr>
      <vt:lpstr>Insurance___priced_per_student_per_day.</vt:lpstr>
      <vt:lpstr>Largest_Instruments_to_be_carried</vt:lpstr>
      <vt:lpstr>Luggage_compartment_needed?</vt:lpstr>
      <vt:lpstr>Meal_arrangements</vt:lpstr>
      <vt:lpstr>Meal_Stop?</vt:lpstr>
      <vt:lpstr>Meals</vt:lpstr>
      <vt:lpstr>musical_instruments</vt:lpstr>
      <vt:lpstr>Name_of_Hotel_Facility</vt:lpstr>
      <vt:lpstr>Number_of_Buses</vt:lpstr>
      <vt:lpstr>Number_of_chaperones_needed</vt:lpstr>
      <vt:lpstr>Number_of_harnesses</vt:lpstr>
      <vt:lpstr>Number_of_other_staff</vt:lpstr>
      <vt:lpstr>Number_of_Parents</vt:lpstr>
      <vt:lpstr>Number_of_Students</vt:lpstr>
      <vt:lpstr>Number_of_Teachers</vt:lpstr>
      <vt:lpstr>Number_of_wheel_chairs</vt:lpstr>
      <vt:lpstr>OTHER__transportation</vt:lpstr>
      <vt:lpstr>Other_Charges_Account</vt:lpstr>
      <vt:lpstr>Other_charges_menu</vt:lpstr>
      <vt:lpstr>Other_expenses</vt:lpstr>
      <vt:lpstr>Other_funds</vt:lpstr>
      <vt:lpstr>Other_special_needs_transporting</vt:lpstr>
      <vt:lpstr>OTHER_transportation</vt:lpstr>
      <vt:lpstr>Overnight_trip?</vt:lpstr>
      <vt:lpstr>PARENT_arranged_transportation</vt:lpstr>
      <vt:lpstr>Phone</vt:lpstr>
      <vt:lpstr>Phone_of_Destination_2</vt:lpstr>
      <vt:lpstr>Phone_of_Destination_3</vt:lpstr>
      <vt:lpstr>Phone_of_Destination_4</vt:lpstr>
      <vt:lpstr>Phone_of_hotel</vt:lpstr>
      <vt:lpstr>'CAT 1 CHECKLIST'!Print_Area</vt:lpstr>
      <vt:lpstr>'CAT 1 INPUT FORM'!Print_Area</vt:lpstr>
      <vt:lpstr>'CAT 1 PLANNING SCHEDULE'!Print_Area</vt:lpstr>
      <vt:lpstr>'PARENT-GUARDIAN PERMISSION'!Print_Area</vt:lpstr>
      <vt:lpstr>'TRANSPORTATION DATA &amp; ESTIMATE'!Print_Area</vt:lpstr>
      <vt:lpstr>Registration</vt:lpstr>
      <vt:lpstr>Return_to_school</vt:lpstr>
      <vt:lpstr>school</vt:lpstr>
      <vt:lpstr>School_Days_Affected</vt:lpstr>
      <vt:lpstr>Staff_completing_application</vt:lpstr>
      <vt:lpstr>Staff_in_charge</vt:lpstr>
      <vt:lpstr>Students</vt:lpstr>
      <vt:lpstr>Submitting_ropes_course_release</vt:lpstr>
      <vt:lpstr>Submitting_Water_Activity_Release</vt:lpstr>
      <vt:lpstr>Substitute_Account</vt:lpstr>
      <vt:lpstr>Substitute_menu</vt:lpstr>
      <vt:lpstr>Substitute_needed</vt:lpstr>
      <vt:lpstr>Substitutes</vt:lpstr>
      <vt:lpstr>TIME_bus_to_arrive_at_school</vt:lpstr>
      <vt:lpstr>Time_leaving</vt:lpstr>
      <vt:lpstr>Time_leaving_school</vt:lpstr>
      <vt:lpstr>Time_of_Return</vt:lpstr>
      <vt:lpstr>Time_Return</vt:lpstr>
      <vt:lpstr>Time_returning</vt:lpstr>
      <vt:lpstr>TIME_scheduled_to_arrive_at__first__destination</vt:lpstr>
      <vt:lpstr>TIME_trip_will_depart__final__destination</vt:lpstr>
      <vt:lpstr>TIME_trip_will_leave_school</vt:lpstr>
      <vt:lpstr>TIME_trip_will_return_to_school</vt:lpstr>
      <vt:lpstr>Transportation</vt:lpstr>
      <vt:lpstr>Transportation_Account</vt:lpstr>
      <vt:lpstr>Transportation_menu</vt:lpstr>
      <vt:lpstr>VOLUNTEER_Parent_driving_private_vehicle</vt:lpstr>
      <vt:lpstr>Wheel_chair_accessible_bus_needed?</vt:lpstr>
      <vt:lpstr>Yes_No</vt:lpstr>
    </vt:vector>
  </TitlesOfParts>
  <Company>Issaquah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irishb</dc:creator>
  <cp:lastModifiedBy>Hyland, Brendan   SHS Staff</cp:lastModifiedBy>
  <cp:lastPrinted>2018-11-15T17:50:59Z</cp:lastPrinted>
  <dcterms:created xsi:type="dcterms:W3CDTF">2009-09-04T17:17:16Z</dcterms:created>
  <dcterms:modified xsi:type="dcterms:W3CDTF">2020-01-27T21:26:17Z</dcterms:modified>
</cp:coreProperties>
</file>